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<sst xmlns="http://schemas.openxmlformats.org/spreadsheetml/2006/main" count="317" uniqueCount="216">
  <si>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</si>
  <si>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</si>
  <si>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</si>
  <si>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</si>
  <si>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</si>
  <si>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</si>
  <si>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</si>
  <si>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</si>
  <si>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</si>
  <si>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</si>
  <si>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</si>
  <si>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</si>
  <si>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</si>
  <si>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</si>
  <si>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</si>
  <si>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</si>
  <si>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</si>
  <si>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</si>
  <si>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</si>
  <si>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</si>
  <si>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</si>
  <si>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</si>
  <si>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</si>
  <si>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</si>
  <si>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</si>
  <si>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</si>
  <si>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</si>
  <si>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</si>
  <si>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</si>
  <si>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</si>
  <si>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</si>
  <si>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</si>
  <si>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</si>
  <si>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</si>
  <si>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</si>
  <si>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</si>
  <si>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</si>
  <si>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</si>
  <si>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</si>
  <si>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</si>
  <si>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</si>
  <si>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</si>
  <si>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</si>
  <si>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</si>
  <si>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</si>
  <si>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</si>
  <si>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</si>
  <si>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</si>
  <si>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</si>
  <si>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</si>
  <si>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</si>
  <si>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</si>
  <si>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 xml:space="preserve">Predsjednik Školskog odbora </t>
  </si>
  <si>
    <t>Rbr</t>
  </si>
  <si>
    <t>Broj konta</t>
  </si>
  <si>
    <t xml:space="preserve">Predmet nabave </t>
  </si>
  <si>
    <t xml:space="preserve">Usluge mobilnih mreža </t>
  </si>
  <si>
    <t xml:space="preserve">Toneri za strojeve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</si>
  <si>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</si>
  <si>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</si>
  <si>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</si>
  <si>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</si>
  <si>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</si>
  <si>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</si>
  <si>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</si>
  <si>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</si>
  <si>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</si>
  <si>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</si>
  <si>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</si>
  <si>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</si>
  <si>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</si>
  <si>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6.1.2.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</si>
  <si>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</si>
  <si>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</si>
  <si>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</si>
  <si>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</si>
  <si>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</si>
  <si>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</si>
  <si>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</si>
  <si>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</si>
  <si>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</si>
  <si>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</si>
  <si>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</si>
  <si>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</si>
  <si>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</si>
  <si>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</si>
  <si>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</si>
  <si>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</si>
  <si>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</si>
  <si>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</si>
  <si>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</si>
  <si>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</si>
  <si>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</si>
  <si>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</si>
  <si>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</si>
  <si>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</si>
  <si>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 xml:space="preserve">Dnevnice </t>
  </si>
  <si>
    <t xml:space="preserve">Naknade za smještaj </t>
  </si>
  <si>
    <t xml:space="preserve">Naknade za prijevoz  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</si>
  <si>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</si>
  <si>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</si>
  <si>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</si>
  <si>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</si>
  <si>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</si>
  <si>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</si>
  <si>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</si>
  <si>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</si>
  <si>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</si>
  <si>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</si>
  <si>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</si>
  <si>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</si>
  <si>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</si>
  <si>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</si>
  <si>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19.2.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</si>
  <si>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</si>
  <si>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</si>
  <si>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</si>
  <si>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</si>
  <si>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</si>
  <si>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</si>
  <si>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 xml:space="preserve">Ostali uredski materijal 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</si>
  <si>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</si>
  <si>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</si>
  <si>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</si>
  <si>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</si>
  <si>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</si>
  <si>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</si>
  <si>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</si>
  <si>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</si>
  <si>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</si>
  <si>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</si>
  <si>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</si>
  <si>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</si>
  <si>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</si>
  <si>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</si>
  <si>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</si>
  <si>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4.3.3.</t>
  </si>
  <si>
    <t>Ostali materijal za potrebe redovnog poslovanja</t>
  </si>
  <si>
    <t>Nastavni materijal</t>
  </si>
  <si>
    <t>5.3.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</si>
  <si>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</si>
  <si>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</si>
  <si>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</si>
  <si>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</si>
  <si>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</si>
  <si>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</si>
  <si>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</si>
  <si>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</si>
  <si>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</si>
  <si>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</si>
  <si>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20.2.</t>
  </si>
  <si>
    <t>22.</t>
  </si>
  <si>
    <t>22.1.</t>
  </si>
  <si>
    <t>19.3.</t>
  </si>
  <si>
    <t>Usluge banaka</t>
  </si>
  <si>
    <t>Ostali nespomenuti financijski rashodi</t>
  </si>
  <si>
    <t>Zdravstveno osiguranje neosiguranih učenika</t>
  </si>
  <si>
    <t>Mirjana Drenski</t>
  </si>
  <si>
    <t xml:space="preserve">RASHODI ZA NABAVU PROIZV. DUGOTR. IMOVINE 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</si>
  <si>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</si>
  <si>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</si>
  <si>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</si>
  <si>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</si>
  <si>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</si>
  <si>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</si>
  <si>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</si>
  <si>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</si>
  <si>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</si>
  <si>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</si>
  <si>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</si>
  <si>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3.2.</t>
  </si>
  <si>
    <t>Tečajevi i stručni ispiti</t>
  </si>
  <si>
    <t>18.2.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</si>
  <si>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</si>
  <si>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</si>
  <si>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</si>
  <si>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</si>
  <si>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</si>
  <si>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</si>
  <si>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</si>
  <si>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</si>
  <si>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</si>
  <si>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</si>
  <si>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</si>
  <si>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</si>
  <si>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</si>
  <si>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</si>
  <si>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</si>
  <si>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</si>
  <si>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</si>
  <si>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20.3.</t>
  </si>
  <si>
    <t>Ostala uredska oprema</t>
  </si>
  <si>
    <t>Oprema i učila</t>
  </si>
  <si>
    <t>25.</t>
  </si>
  <si>
    <t>25.1.</t>
  </si>
  <si>
    <t>Uređaji, strojevi i oprema</t>
  </si>
  <si>
    <t>U  2014. godini  planiraju  se slijedeće nabave  roba, radova i usluga razvrstane  po  vrstama roba, radova</t>
  </si>
  <si>
    <t>Ovaj Plan nabave stupa na snagu sa 01.siječnjem 2014. godine</t>
  </si>
  <si>
    <t>2014.</t>
  </si>
  <si>
    <t>Fin. plan za 2014.</t>
  </si>
  <si>
    <t xml:space="preserve">REBALANS PLANA NABAVE SREDNJE ŠKOLE MARKA MARULIĆA SLATINA ZA 2014. GODINU </t>
  </si>
  <si>
    <t>Izrada glavnog projekta rekonstrukcije dvorane S.Š. M. Marulića Slatina</t>
  </si>
  <si>
    <r>
      <t>Srednje škole Marka Marulića Slatina, na sjednici Školskog odbora održanoj dana</t>
    </r>
    <r>
      <rPr>
        <b/>
        <sz val="10"/>
        <rFont val="Arial Narrow"/>
        <family val="2"/>
      </rPr>
      <t xml:space="preserve"> 29. prosinca 2014. godine</t>
    </r>
  </si>
  <si>
    <t>Komunikacijska oprema</t>
  </si>
  <si>
    <t>Telefoni i ostala komunikacijska oprema</t>
  </si>
  <si>
    <t>22.2.</t>
  </si>
  <si>
    <t>Ostali strojevi</t>
  </si>
  <si>
    <t>Bojanje školskog prostora</t>
  </si>
  <si>
    <t>Sportska i glazbena oprema</t>
  </si>
  <si>
    <t>Sportska oprema</t>
  </si>
  <si>
    <t>Glazbeni instrumenti i oprema</t>
  </si>
  <si>
    <t>23.2.</t>
  </si>
  <si>
    <t>26.</t>
  </si>
  <si>
    <t>26.1.</t>
  </si>
  <si>
    <t>Rekonstrukcija sanitarnog čvora za djelatnike</t>
  </si>
  <si>
    <t>Klima za školski stan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</si>
</sst>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right" vertical="center" wrapText="1" indent="1"/>
    </xf>
    <xf numFmtId="3" fontId="8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inden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 vertical="center" indent="1"/>
    </xf>
    <xf numFmtId="0" fontId="8" fillId="33" borderId="11" xfId="0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 indent="1"/>
    </xf>
    <xf numFmtId="3" fontId="8" fillId="33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indent="1"/>
    </xf>
    <xf numFmtId="4" fontId="9" fillId="34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4" fontId="8" fillId="33" borderId="11" xfId="0" applyNumberFormat="1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wrapText="1" indent="1"/>
    </xf>
    <xf numFmtId="3" fontId="9" fillId="0" borderId="11" xfId="0" applyNumberFormat="1" applyFont="1" applyFill="1" applyBorder="1" applyAlignment="1">
      <alignment horizontal="right" vertical="center" wrapText="1" inden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9" fillId="0" borderId="11" xfId="0" applyNumberFormat="1" applyFont="1" applyFill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94"/>
  <sheetViews>
    <sheetView tabSelected="1" zoomScalePageLayoutView="0" workbookViewId="0" topLeftCell="A1">
      <selection activeCell="I121" sqref="I121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49" t="s">
        <v>168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2" customFormat="1" ht="12.75">
      <c r="A2" s="49" t="s">
        <v>202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" customFormat="1" ht="12.7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3" customFormat="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2"/>
    </row>
    <row r="5" spans="1:12" s="4" customFormat="1" ht="15.75" customHeight="1">
      <c r="A5" s="53" t="s">
        <v>200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3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2"/>
    </row>
    <row r="7" spans="1:12" s="3" customFormat="1" ht="12.75">
      <c r="A7" s="54" t="s">
        <v>134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s="3" customFormat="1" ht="12.75" customHeight="1">
      <c r="A8" s="49" t="s">
        <v>196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s="3" customFormat="1" ht="12.75">
      <c r="A9" s="49" t="s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s="3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3" customFormat="1" ht="40.5">
      <c r="A11" s="16" t="s">
        <v>53</v>
      </c>
      <c r="B11" s="16" t="s">
        <v>54</v>
      </c>
      <c r="C11" s="16" t="s">
        <v>199</v>
      </c>
      <c r="D11" s="16" t="s">
        <v>55</v>
      </c>
      <c r="E11" s="16" t="s">
        <v>167</v>
      </c>
      <c r="F11" s="16" t="s">
        <v>2</v>
      </c>
      <c r="G11" s="16" t="s">
        <v>3</v>
      </c>
      <c r="H11" s="16" t="s">
        <v>4</v>
      </c>
      <c r="I11" s="16" t="s">
        <v>161</v>
      </c>
      <c r="J11" s="16" t="s">
        <v>162</v>
      </c>
      <c r="K11" s="16" t="s">
        <v>163</v>
      </c>
      <c r="L11" s="16" t="s">
        <v>164</v>
      </c>
    </row>
    <row r="12" spans="1:12" s="3" customFormat="1" ht="13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s="3" customFormat="1" ht="15" customHeight="1">
      <c r="A13" s="17"/>
      <c r="B13" s="18">
        <v>32</v>
      </c>
      <c r="C13" s="35">
        <f>H13</f>
        <v>859409.89</v>
      </c>
      <c r="D13" s="18" t="s">
        <v>116</v>
      </c>
      <c r="E13" s="18"/>
      <c r="F13" s="17"/>
      <c r="G13" s="35">
        <f>G14+G24+G45+G79</f>
        <v>615408</v>
      </c>
      <c r="H13" s="35">
        <f>H14+H24+H45+H79</f>
        <v>859409.89</v>
      </c>
      <c r="I13" s="19"/>
      <c r="J13" s="19"/>
      <c r="K13" s="19"/>
      <c r="L13" s="20"/>
    </row>
    <row r="14" spans="1:12" s="3" customFormat="1" ht="15" customHeight="1">
      <c r="A14" s="21"/>
      <c r="B14" s="44">
        <v>321</v>
      </c>
      <c r="C14" s="46">
        <f>H14</f>
        <v>138370</v>
      </c>
      <c r="D14" s="44" t="s">
        <v>58</v>
      </c>
      <c r="E14" s="44"/>
      <c r="F14" s="21"/>
      <c r="G14" s="46">
        <f>G15+G19+G21</f>
        <v>110696</v>
      </c>
      <c r="H14" s="46">
        <f>H15+H19+H21</f>
        <v>138370</v>
      </c>
      <c r="I14" s="47"/>
      <c r="J14" s="47"/>
      <c r="K14" s="47"/>
      <c r="L14" s="23"/>
    </row>
    <row r="15" spans="1:12" s="3" customFormat="1" ht="15" customHeight="1">
      <c r="A15" s="44" t="s">
        <v>99</v>
      </c>
      <c r="B15" s="44">
        <v>3211</v>
      </c>
      <c r="C15" s="46">
        <f>H15</f>
        <v>15995</v>
      </c>
      <c r="D15" s="44" t="s">
        <v>95</v>
      </c>
      <c r="E15" s="44"/>
      <c r="F15" s="21"/>
      <c r="G15" s="46">
        <f>SUM(G16:G18)</f>
        <v>12796</v>
      </c>
      <c r="H15" s="46">
        <f>SUM(H16:H18)</f>
        <v>15995</v>
      </c>
      <c r="I15" s="47"/>
      <c r="J15" s="47"/>
      <c r="K15" s="47"/>
      <c r="L15" s="23"/>
    </row>
    <row r="16" spans="1:12" s="3" customFormat="1" ht="15" customHeight="1">
      <c r="A16" s="21" t="s">
        <v>5</v>
      </c>
      <c r="B16" s="21">
        <v>32111</v>
      </c>
      <c r="C16" s="36"/>
      <c r="D16" s="21" t="s">
        <v>96</v>
      </c>
      <c r="E16" s="21"/>
      <c r="F16" s="21" t="s">
        <v>133</v>
      </c>
      <c r="G16" s="37">
        <f>ROUND(H16/1.25,0)</f>
        <v>3376</v>
      </c>
      <c r="H16" s="36">
        <v>4220</v>
      </c>
      <c r="I16" s="22"/>
      <c r="J16" s="22"/>
      <c r="K16" s="23" t="s">
        <v>198</v>
      </c>
      <c r="L16" s="23"/>
    </row>
    <row r="17" spans="1:12" s="3" customFormat="1" ht="15" customHeight="1">
      <c r="A17" s="21" t="s">
        <v>100</v>
      </c>
      <c r="B17" s="21">
        <v>32113</v>
      </c>
      <c r="C17" s="36"/>
      <c r="D17" s="21" t="s">
        <v>97</v>
      </c>
      <c r="E17" s="21"/>
      <c r="F17" s="21" t="s">
        <v>133</v>
      </c>
      <c r="G17" s="37">
        <f>ROUND(H17/1.25,0)</f>
        <v>1420</v>
      </c>
      <c r="H17" s="36">
        <v>1775</v>
      </c>
      <c r="I17" s="22"/>
      <c r="J17" s="22"/>
      <c r="K17" s="23" t="s">
        <v>198</v>
      </c>
      <c r="L17" s="23"/>
    </row>
    <row r="18" spans="1:12" s="3" customFormat="1" ht="15" customHeight="1">
      <c r="A18" s="21" t="s">
        <v>101</v>
      </c>
      <c r="B18" s="21">
        <v>32115</v>
      </c>
      <c r="C18" s="36"/>
      <c r="D18" s="21" t="s">
        <v>98</v>
      </c>
      <c r="E18" s="21"/>
      <c r="F18" s="21" t="s">
        <v>133</v>
      </c>
      <c r="G18" s="37">
        <f>ROUND(H18/1.25,0)</f>
        <v>8000</v>
      </c>
      <c r="H18" s="36">
        <v>10000</v>
      </c>
      <c r="I18" s="22"/>
      <c r="J18" s="22"/>
      <c r="K18" s="23" t="s">
        <v>198</v>
      </c>
      <c r="L18" s="23"/>
    </row>
    <row r="19" spans="1:12" s="3" customFormat="1" ht="15" customHeight="1">
      <c r="A19" s="44" t="s">
        <v>102</v>
      </c>
      <c r="B19" s="44">
        <v>3212</v>
      </c>
      <c r="C19" s="46">
        <f>H19</f>
        <v>116000</v>
      </c>
      <c r="D19" s="44" t="s">
        <v>94</v>
      </c>
      <c r="E19" s="44"/>
      <c r="F19" s="21"/>
      <c r="G19" s="43">
        <f>G20</f>
        <v>92800</v>
      </c>
      <c r="H19" s="43">
        <f>H20</f>
        <v>116000</v>
      </c>
      <c r="I19" s="45"/>
      <c r="J19" s="45"/>
      <c r="K19" s="45"/>
      <c r="L19" s="23"/>
    </row>
    <row r="20" spans="1:12" s="3" customFormat="1" ht="15" customHeight="1">
      <c r="A20" s="21" t="s">
        <v>7</v>
      </c>
      <c r="B20" s="21">
        <v>32121</v>
      </c>
      <c r="C20" s="36"/>
      <c r="D20" s="21" t="s">
        <v>94</v>
      </c>
      <c r="E20" s="21"/>
      <c r="F20" s="21" t="s">
        <v>133</v>
      </c>
      <c r="G20" s="37">
        <f>ROUND(H20/1.25,0)</f>
        <v>92800</v>
      </c>
      <c r="H20" s="36">
        <v>116000</v>
      </c>
      <c r="I20" s="22"/>
      <c r="J20" s="22"/>
      <c r="K20" s="23" t="s">
        <v>198</v>
      </c>
      <c r="L20" s="23"/>
    </row>
    <row r="21" spans="1:12" s="3" customFormat="1" ht="15" customHeight="1">
      <c r="A21" s="44" t="s">
        <v>60</v>
      </c>
      <c r="B21" s="44">
        <v>3213</v>
      </c>
      <c r="C21" s="46">
        <f>H21</f>
        <v>6375</v>
      </c>
      <c r="D21" s="44" t="s">
        <v>6</v>
      </c>
      <c r="E21" s="44"/>
      <c r="F21" s="21"/>
      <c r="G21" s="43">
        <f>G22+G23</f>
        <v>5100</v>
      </c>
      <c r="H21" s="43">
        <f>H22+H23</f>
        <v>6375</v>
      </c>
      <c r="I21" s="45"/>
      <c r="J21" s="45"/>
      <c r="K21" s="45"/>
      <c r="L21" s="23"/>
    </row>
    <row r="22" spans="1:12" s="3" customFormat="1" ht="15" customHeight="1">
      <c r="A22" s="24" t="s">
        <v>9</v>
      </c>
      <c r="B22" s="24">
        <v>32131</v>
      </c>
      <c r="C22" s="37"/>
      <c r="D22" s="24" t="s">
        <v>117</v>
      </c>
      <c r="E22" s="24"/>
      <c r="F22" s="21" t="s">
        <v>133</v>
      </c>
      <c r="G22" s="37">
        <f>ROUND(H22/1.25,0)</f>
        <v>2480</v>
      </c>
      <c r="H22" s="36">
        <v>3100</v>
      </c>
      <c r="I22" s="22"/>
      <c r="J22" s="22"/>
      <c r="K22" s="23" t="s">
        <v>198</v>
      </c>
      <c r="L22" s="23"/>
    </row>
    <row r="23" spans="1:12" s="3" customFormat="1" ht="15" customHeight="1">
      <c r="A23" s="24" t="s">
        <v>170</v>
      </c>
      <c r="B23" s="24">
        <v>32132</v>
      </c>
      <c r="C23" s="37"/>
      <c r="D23" s="24" t="s">
        <v>171</v>
      </c>
      <c r="E23" s="24"/>
      <c r="F23" s="21" t="s">
        <v>133</v>
      </c>
      <c r="G23" s="37">
        <f>ROUND(H23/1.25,0)</f>
        <v>2620</v>
      </c>
      <c r="H23" s="36">
        <v>3275</v>
      </c>
      <c r="I23" s="22"/>
      <c r="J23" s="22"/>
      <c r="K23" s="23" t="s">
        <v>198</v>
      </c>
      <c r="L23" s="23"/>
    </row>
    <row r="24" spans="1:12" s="3" customFormat="1" ht="15" customHeight="1">
      <c r="A24" s="42"/>
      <c r="B24" s="42">
        <v>322</v>
      </c>
      <c r="C24" s="43">
        <f>H24</f>
        <v>519177.76</v>
      </c>
      <c r="D24" s="42" t="s">
        <v>118</v>
      </c>
      <c r="E24" s="42"/>
      <c r="F24" s="21"/>
      <c r="G24" s="43">
        <f>G25+G35+G39+G43</f>
        <v>415343</v>
      </c>
      <c r="H24" s="43">
        <f>H25+H35+H39+H43</f>
        <v>519177.76</v>
      </c>
      <c r="I24" s="45"/>
      <c r="J24" s="45"/>
      <c r="K24" s="45"/>
      <c r="L24" s="23"/>
    </row>
    <row r="25" spans="1:12" s="3" customFormat="1" ht="15" customHeight="1">
      <c r="A25" s="42" t="s">
        <v>61</v>
      </c>
      <c r="B25" s="42">
        <v>3221</v>
      </c>
      <c r="C25" s="43">
        <f>H25</f>
        <v>33572.25</v>
      </c>
      <c r="D25" s="42" t="s">
        <v>119</v>
      </c>
      <c r="E25" s="42"/>
      <c r="F25" s="21"/>
      <c r="G25" s="43">
        <f>G26+G29+G30+G34</f>
        <v>26858</v>
      </c>
      <c r="H25" s="43">
        <f>H26+H29+H30+H33+H34</f>
        <v>33572.25</v>
      </c>
      <c r="I25" s="45"/>
      <c r="J25" s="45"/>
      <c r="K25" s="45"/>
      <c r="L25" s="23"/>
    </row>
    <row r="26" spans="1:12" s="5" customFormat="1" ht="15" customHeight="1">
      <c r="A26" s="26" t="s">
        <v>11</v>
      </c>
      <c r="B26" s="24">
        <v>32211</v>
      </c>
      <c r="C26" s="37"/>
      <c r="D26" s="21" t="s">
        <v>8</v>
      </c>
      <c r="E26" s="21"/>
      <c r="F26" s="24" t="s">
        <v>16</v>
      </c>
      <c r="G26" s="37">
        <f>SUM(G27:G28)</f>
        <v>13944</v>
      </c>
      <c r="H26" s="37">
        <f>H27+H28</f>
        <v>17429.68</v>
      </c>
      <c r="I26" s="25"/>
      <c r="J26" s="25"/>
      <c r="K26" s="23" t="s">
        <v>198</v>
      </c>
      <c r="L26" s="23"/>
    </row>
    <row r="27" spans="1:12" s="5" customFormat="1" ht="15" customHeight="1">
      <c r="A27" s="21" t="s">
        <v>63</v>
      </c>
      <c r="B27" s="27"/>
      <c r="C27" s="39"/>
      <c r="D27" s="21" t="s">
        <v>59</v>
      </c>
      <c r="E27" s="21"/>
      <c r="F27" s="27"/>
      <c r="G27" s="37">
        <f>ROUND(H27/1.25,0)</f>
        <v>7440</v>
      </c>
      <c r="H27" s="37">
        <v>9300</v>
      </c>
      <c r="I27" s="25"/>
      <c r="J27" s="25"/>
      <c r="K27" s="25"/>
      <c r="L27" s="28"/>
    </row>
    <row r="28" spans="1:12" s="5" customFormat="1" ht="15" customHeight="1">
      <c r="A28" s="21" t="s">
        <v>64</v>
      </c>
      <c r="B28" s="27"/>
      <c r="C28" s="39"/>
      <c r="D28" s="21" t="s">
        <v>120</v>
      </c>
      <c r="E28" s="21"/>
      <c r="F28" s="27"/>
      <c r="G28" s="37">
        <f>ROUND(H28/1.25,0)</f>
        <v>6504</v>
      </c>
      <c r="H28" s="37">
        <v>8129.68</v>
      </c>
      <c r="I28" s="25"/>
      <c r="J28" s="25"/>
      <c r="K28" s="25"/>
      <c r="L28" s="28"/>
    </row>
    <row r="29" spans="1:12" s="5" customFormat="1" ht="15" customHeight="1">
      <c r="A29" s="21" t="s">
        <v>103</v>
      </c>
      <c r="B29" s="24">
        <v>32212</v>
      </c>
      <c r="C29" s="37"/>
      <c r="D29" s="21" t="s">
        <v>10</v>
      </c>
      <c r="E29" s="21"/>
      <c r="F29" s="24" t="s">
        <v>16</v>
      </c>
      <c r="G29" s="37">
        <f>ROUND(H29/1.25,0)</f>
        <v>2994</v>
      </c>
      <c r="H29" s="37">
        <v>3743</v>
      </c>
      <c r="I29" s="25"/>
      <c r="J29" s="25"/>
      <c r="K29" s="23" t="s">
        <v>198</v>
      </c>
      <c r="L29" s="23"/>
    </row>
    <row r="30" spans="1:12" s="5" customFormat="1" ht="15" customHeight="1">
      <c r="A30" s="21" t="s">
        <v>104</v>
      </c>
      <c r="B30" s="21">
        <v>32214</v>
      </c>
      <c r="C30" s="36"/>
      <c r="D30" s="21" t="s">
        <v>12</v>
      </c>
      <c r="E30" s="21"/>
      <c r="F30" s="21" t="s">
        <v>16</v>
      </c>
      <c r="G30" s="37">
        <f>SUM(G31:G33)</f>
        <v>8520</v>
      </c>
      <c r="H30" s="37">
        <f>H31+H32</f>
        <v>9900</v>
      </c>
      <c r="I30" s="25"/>
      <c r="J30" s="25"/>
      <c r="K30" s="23" t="s">
        <v>198</v>
      </c>
      <c r="L30" s="23"/>
    </row>
    <row r="31" spans="1:12" s="5" customFormat="1" ht="15" customHeight="1">
      <c r="A31" s="21" t="s">
        <v>129</v>
      </c>
      <c r="B31" s="29"/>
      <c r="C31" s="40"/>
      <c r="D31" s="21" t="s">
        <v>127</v>
      </c>
      <c r="E31" s="21"/>
      <c r="F31" s="29"/>
      <c r="G31" s="37">
        <f>ROUND(H31/1.25,0)</f>
        <v>3120</v>
      </c>
      <c r="H31" s="36">
        <v>3900</v>
      </c>
      <c r="I31" s="22"/>
      <c r="J31" s="22"/>
      <c r="K31" s="22"/>
      <c r="L31" s="28"/>
    </row>
    <row r="32" spans="1:12" s="5" customFormat="1" ht="15" customHeight="1">
      <c r="A32" s="21" t="s">
        <v>130</v>
      </c>
      <c r="B32" s="29"/>
      <c r="C32" s="40"/>
      <c r="D32" s="21" t="s">
        <v>128</v>
      </c>
      <c r="E32" s="21"/>
      <c r="F32" s="29"/>
      <c r="G32" s="37">
        <f>ROUND(H32/1.25,0)</f>
        <v>4800</v>
      </c>
      <c r="H32" s="36">
        <v>6000</v>
      </c>
      <c r="I32" s="22"/>
      <c r="J32" s="22"/>
      <c r="K32" s="22"/>
      <c r="L32" s="28"/>
    </row>
    <row r="33" spans="1:12" s="5" customFormat="1" ht="15" customHeight="1">
      <c r="A33" s="21" t="s">
        <v>136</v>
      </c>
      <c r="B33" s="21">
        <v>32219</v>
      </c>
      <c r="C33" s="40"/>
      <c r="D33" s="21" t="s">
        <v>137</v>
      </c>
      <c r="E33" s="21"/>
      <c r="F33" s="21"/>
      <c r="G33" s="37">
        <f>ROUND(H33/1.25,0)</f>
        <v>600</v>
      </c>
      <c r="H33" s="36">
        <v>749.57</v>
      </c>
      <c r="I33" s="22"/>
      <c r="J33" s="22"/>
      <c r="K33" s="22"/>
      <c r="L33" s="28"/>
    </row>
    <row r="34" spans="1:12" s="5" customFormat="1" ht="15" customHeight="1">
      <c r="A34" s="21" t="s">
        <v>105</v>
      </c>
      <c r="B34" s="21">
        <v>32271</v>
      </c>
      <c r="C34" s="36"/>
      <c r="D34" s="21" t="s">
        <v>121</v>
      </c>
      <c r="E34" s="21"/>
      <c r="F34" s="21" t="s">
        <v>16</v>
      </c>
      <c r="G34" s="37">
        <f>ROUND(H34/1.25,0)</f>
        <v>1400</v>
      </c>
      <c r="H34" s="36">
        <v>1750</v>
      </c>
      <c r="I34" s="22"/>
      <c r="J34" s="22"/>
      <c r="K34" s="23" t="s">
        <v>198</v>
      </c>
      <c r="L34" s="23"/>
    </row>
    <row r="35" spans="1:12" s="5" customFormat="1" ht="15" customHeight="1">
      <c r="A35" s="44" t="s">
        <v>65</v>
      </c>
      <c r="B35" s="44">
        <v>3222</v>
      </c>
      <c r="C35" s="46">
        <f>H35</f>
        <v>472000</v>
      </c>
      <c r="D35" s="44" t="s">
        <v>122</v>
      </c>
      <c r="E35" s="44"/>
      <c r="F35" s="21"/>
      <c r="G35" s="43">
        <f>SUM(G36:G38)</f>
        <v>377600</v>
      </c>
      <c r="H35" s="43">
        <f>SUM(H36:H38)</f>
        <v>472000</v>
      </c>
      <c r="I35" s="45"/>
      <c r="J35" s="45"/>
      <c r="K35" s="45"/>
      <c r="L35" s="23"/>
    </row>
    <row r="36" spans="1:12" s="5" customFormat="1" ht="15" customHeight="1">
      <c r="A36" s="21" t="s">
        <v>13</v>
      </c>
      <c r="B36" s="24">
        <v>32221</v>
      </c>
      <c r="C36" s="37"/>
      <c r="D36" s="21" t="s">
        <v>138</v>
      </c>
      <c r="E36" s="21"/>
      <c r="F36" s="21" t="s">
        <v>16</v>
      </c>
      <c r="G36" s="37">
        <f>ROUND(H36/1.25,0)</f>
        <v>45600</v>
      </c>
      <c r="H36" s="36">
        <v>57000</v>
      </c>
      <c r="I36" s="22"/>
      <c r="J36" s="22"/>
      <c r="K36" s="23" t="s">
        <v>198</v>
      </c>
      <c r="L36" s="23"/>
    </row>
    <row r="37" spans="1:12" s="5" customFormat="1" ht="15" customHeight="1">
      <c r="A37" s="21" t="s">
        <v>106</v>
      </c>
      <c r="B37" s="24">
        <v>32231</v>
      </c>
      <c r="C37" s="37"/>
      <c r="D37" s="21" t="s">
        <v>15</v>
      </c>
      <c r="E37" s="21"/>
      <c r="F37" s="21" t="s">
        <v>16</v>
      </c>
      <c r="G37" s="37">
        <f>ROUND(H37/1.25,0)</f>
        <v>136000</v>
      </c>
      <c r="H37" s="36">
        <v>170000</v>
      </c>
      <c r="I37" s="22"/>
      <c r="J37" s="22"/>
      <c r="K37" s="23" t="s">
        <v>198</v>
      </c>
      <c r="L37" s="23"/>
    </row>
    <row r="38" spans="1:12" s="5" customFormat="1" ht="15" customHeight="1">
      <c r="A38" s="21" t="s">
        <v>139</v>
      </c>
      <c r="B38" s="24">
        <v>32233</v>
      </c>
      <c r="C38" s="37"/>
      <c r="D38" s="21" t="s">
        <v>18</v>
      </c>
      <c r="E38" s="21"/>
      <c r="F38" s="21" t="s">
        <v>16</v>
      </c>
      <c r="G38" s="37">
        <f>ROUND(H38/1.25,0)</f>
        <v>196000</v>
      </c>
      <c r="H38" s="36">
        <v>245000</v>
      </c>
      <c r="I38" s="22"/>
      <c r="J38" s="22"/>
      <c r="K38" s="23" t="s">
        <v>198</v>
      </c>
      <c r="L38" s="23"/>
    </row>
    <row r="39" spans="1:12" s="5" customFormat="1" ht="15" customHeight="1">
      <c r="A39" s="44" t="s">
        <v>67</v>
      </c>
      <c r="B39" s="42">
        <v>3224</v>
      </c>
      <c r="C39" s="43">
        <f>H39</f>
        <v>11503.34</v>
      </c>
      <c r="D39" s="44" t="s">
        <v>62</v>
      </c>
      <c r="E39" s="44"/>
      <c r="F39" s="21"/>
      <c r="G39" s="43">
        <f>G40</f>
        <v>9203</v>
      </c>
      <c r="H39" s="43">
        <f>H40</f>
        <v>11503.34</v>
      </c>
      <c r="I39" s="45"/>
      <c r="J39" s="45"/>
      <c r="K39" s="45"/>
      <c r="L39" s="23"/>
    </row>
    <row r="40" spans="1:12" s="5" customFormat="1" ht="15" customHeight="1">
      <c r="A40" s="21" t="s">
        <v>14</v>
      </c>
      <c r="B40" s="24">
        <v>32244</v>
      </c>
      <c r="C40" s="37"/>
      <c r="D40" s="21" t="s">
        <v>135</v>
      </c>
      <c r="E40" s="21"/>
      <c r="F40" s="21" t="s">
        <v>133</v>
      </c>
      <c r="G40" s="37">
        <f>SUM(G41:G42)</f>
        <v>9203</v>
      </c>
      <c r="H40" s="37">
        <f>H41+H42</f>
        <v>11503.34</v>
      </c>
      <c r="I40" s="25"/>
      <c r="J40" s="25"/>
      <c r="K40" s="23" t="s">
        <v>198</v>
      </c>
      <c r="L40" s="23"/>
    </row>
    <row r="41" spans="1:12" s="5" customFormat="1" ht="15" customHeight="1">
      <c r="A41" s="21" t="s">
        <v>70</v>
      </c>
      <c r="B41" s="24"/>
      <c r="C41" s="37"/>
      <c r="D41" s="21" t="s">
        <v>57</v>
      </c>
      <c r="E41" s="21"/>
      <c r="F41" s="29"/>
      <c r="G41" s="37">
        <f>ROUND(H41/1.25,0)</f>
        <v>2000</v>
      </c>
      <c r="H41" s="36">
        <v>2500</v>
      </c>
      <c r="I41" s="22"/>
      <c r="J41" s="22"/>
      <c r="K41" s="22"/>
      <c r="L41" s="28"/>
    </row>
    <row r="42" spans="1:12" s="5" customFormat="1" ht="15" customHeight="1">
      <c r="A42" s="21" t="s">
        <v>71</v>
      </c>
      <c r="B42" s="24"/>
      <c r="C42" s="37"/>
      <c r="D42" s="21" t="s">
        <v>123</v>
      </c>
      <c r="E42" s="21"/>
      <c r="F42" s="29"/>
      <c r="G42" s="37">
        <f>ROUND(H42/1.25,0)</f>
        <v>7203</v>
      </c>
      <c r="H42" s="36">
        <v>9003.34</v>
      </c>
      <c r="I42" s="22"/>
      <c r="J42" s="22"/>
      <c r="K42" s="22"/>
      <c r="L42" s="28"/>
    </row>
    <row r="43" spans="1:12" s="5" customFormat="1" ht="15" customHeight="1">
      <c r="A43" s="44" t="s">
        <v>72</v>
      </c>
      <c r="B43" s="42">
        <v>3225</v>
      </c>
      <c r="C43" s="43">
        <f>H43</f>
        <v>2102.17</v>
      </c>
      <c r="D43" s="44" t="s">
        <v>66</v>
      </c>
      <c r="E43" s="44"/>
      <c r="F43" s="21"/>
      <c r="G43" s="43">
        <f>SUM(G44:G44)</f>
        <v>1682</v>
      </c>
      <c r="H43" s="43">
        <f>SUM(H44:H44)</f>
        <v>2102.17</v>
      </c>
      <c r="I43" s="45"/>
      <c r="J43" s="45"/>
      <c r="K43" s="45"/>
      <c r="L43" s="23"/>
    </row>
    <row r="44" spans="1:12" s="5" customFormat="1" ht="15" customHeight="1">
      <c r="A44" s="24" t="s">
        <v>17</v>
      </c>
      <c r="B44" s="24">
        <v>32251</v>
      </c>
      <c r="C44" s="37"/>
      <c r="D44" s="24" t="s">
        <v>21</v>
      </c>
      <c r="E44" s="24"/>
      <c r="F44" s="21" t="s">
        <v>133</v>
      </c>
      <c r="G44" s="37">
        <f>ROUND(H44/1.25,0)</f>
        <v>1682</v>
      </c>
      <c r="H44" s="36">
        <v>2102.17</v>
      </c>
      <c r="I44" s="22"/>
      <c r="J44" s="22"/>
      <c r="K44" s="23" t="s">
        <v>198</v>
      </c>
      <c r="L44" s="23"/>
    </row>
    <row r="45" spans="1:12" s="5" customFormat="1" ht="15" customHeight="1">
      <c r="A45" s="42"/>
      <c r="B45" s="42">
        <v>323</v>
      </c>
      <c r="C45" s="43">
        <f>H45</f>
        <v>198463.56999999998</v>
      </c>
      <c r="D45" s="42" t="s">
        <v>83</v>
      </c>
      <c r="E45" s="42"/>
      <c r="F45" s="21"/>
      <c r="G45" s="43">
        <f>G46+G52+G60+G66+G68+G71+G74+G76</f>
        <v>86650</v>
      </c>
      <c r="H45" s="43">
        <f>H46+H52+H60+H66+H68+H71+H74+H76+H62</f>
        <v>198463.56999999998</v>
      </c>
      <c r="I45" s="45"/>
      <c r="J45" s="45"/>
      <c r="K45" s="45"/>
      <c r="L45" s="23"/>
    </row>
    <row r="46" spans="1:12" s="5" customFormat="1" ht="15" customHeight="1">
      <c r="A46" s="42" t="s">
        <v>73</v>
      </c>
      <c r="B46" s="42">
        <v>3231</v>
      </c>
      <c r="C46" s="43">
        <f>H46</f>
        <v>24905</v>
      </c>
      <c r="D46" s="42" t="s">
        <v>68</v>
      </c>
      <c r="E46" s="42"/>
      <c r="F46" s="21"/>
      <c r="G46" s="43">
        <f>G47+G50+G51</f>
        <v>16400</v>
      </c>
      <c r="H46" s="43">
        <f>H47+H50+H51</f>
        <v>24905</v>
      </c>
      <c r="I46" s="45"/>
      <c r="J46" s="45"/>
      <c r="K46" s="45"/>
      <c r="L46" s="23"/>
    </row>
    <row r="47" spans="1:12" s="5" customFormat="1" ht="15" customHeight="1">
      <c r="A47" s="26" t="s">
        <v>19</v>
      </c>
      <c r="B47" s="21">
        <v>32311</v>
      </c>
      <c r="C47" s="36"/>
      <c r="D47" s="21" t="s">
        <v>23</v>
      </c>
      <c r="E47" s="21"/>
      <c r="F47" s="21" t="s">
        <v>133</v>
      </c>
      <c r="G47" s="37">
        <f>SUM(G48:G49)</f>
        <v>9276</v>
      </c>
      <c r="H47" s="37">
        <f>H48+H49+H50</f>
        <v>16000</v>
      </c>
      <c r="I47" s="25"/>
      <c r="J47" s="25"/>
      <c r="K47" s="23" t="s">
        <v>198</v>
      </c>
      <c r="L47" s="23"/>
    </row>
    <row r="48" spans="1:12" s="5" customFormat="1" ht="15" customHeight="1">
      <c r="A48" s="21" t="s">
        <v>107</v>
      </c>
      <c r="B48" s="21"/>
      <c r="C48" s="36"/>
      <c r="D48" s="21" t="s">
        <v>56</v>
      </c>
      <c r="E48" s="21"/>
      <c r="F48" s="29"/>
      <c r="G48" s="37">
        <f>ROUND(H48/1.25,0)</f>
        <v>6000</v>
      </c>
      <c r="H48" s="37">
        <v>7500</v>
      </c>
      <c r="I48" s="25"/>
      <c r="J48" s="25"/>
      <c r="K48" s="25"/>
      <c r="L48" s="28"/>
    </row>
    <row r="49" spans="1:12" s="5" customFormat="1" ht="15" customHeight="1">
      <c r="A49" s="21" t="s">
        <v>108</v>
      </c>
      <c r="B49" s="21"/>
      <c r="C49" s="36"/>
      <c r="D49" s="21" t="s">
        <v>69</v>
      </c>
      <c r="E49" s="21"/>
      <c r="F49" s="29"/>
      <c r="G49" s="37">
        <f>ROUND(H49/1.25,0)</f>
        <v>3276</v>
      </c>
      <c r="H49" s="37">
        <v>4095</v>
      </c>
      <c r="I49" s="25"/>
      <c r="J49" s="25"/>
      <c r="K49" s="25"/>
      <c r="L49" s="28"/>
    </row>
    <row r="50" spans="1:12" s="5" customFormat="1" ht="15" customHeight="1">
      <c r="A50" s="21" t="s">
        <v>109</v>
      </c>
      <c r="B50" s="21">
        <v>32312</v>
      </c>
      <c r="C50" s="36"/>
      <c r="D50" s="21" t="s">
        <v>124</v>
      </c>
      <c r="E50" s="21"/>
      <c r="F50" s="21"/>
      <c r="G50" s="37">
        <f>ROUND(H50/1.25,0)</f>
        <v>3524</v>
      </c>
      <c r="H50" s="37">
        <v>4405</v>
      </c>
      <c r="I50" s="25"/>
      <c r="J50" s="25"/>
      <c r="K50" s="23" t="s">
        <v>198</v>
      </c>
      <c r="L50" s="23"/>
    </row>
    <row r="51" spans="1:12" s="5" customFormat="1" ht="15" customHeight="1">
      <c r="A51" s="21" t="s">
        <v>110</v>
      </c>
      <c r="B51" s="21">
        <v>32313</v>
      </c>
      <c r="C51" s="36"/>
      <c r="D51" s="21" t="s">
        <v>25</v>
      </c>
      <c r="E51" s="21"/>
      <c r="F51" s="21" t="s">
        <v>16</v>
      </c>
      <c r="G51" s="37">
        <f>ROUND(H51/1.25,0)</f>
        <v>3600</v>
      </c>
      <c r="H51" s="36">
        <v>4500</v>
      </c>
      <c r="I51" s="22"/>
      <c r="J51" s="22"/>
      <c r="K51" s="23" t="s">
        <v>198</v>
      </c>
      <c r="L51" s="23"/>
    </row>
    <row r="52" spans="1:12" s="5" customFormat="1" ht="15" customHeight="1">
      <c r="A52" s="44" t="s">
        <v>75</v>
      </c>
      <c r="B52" s="44">
        <v>3232</v>
      </c>
      <c r="C52" s="46">
        <f>H52</f>
        <v>104898.36</v>
      </c>
      <c r="D52" s="44" t="s">
        <v>27</v>
      </c>
      <c r="E52" s="44"/>
      <c r="F52" s="21"/>
      <c r="G52" s="43">
        <f>G53+G55+G56</f>
        <v>40800</v>
      </c>
      <c r="H52" s="43">
        <f>H53+H55+H56+H57</f>
        <v>104898.36</v>
      </c>
      <c r="I52" s="45"/>
      <c r="J52" s="45"/>
      <c r="K52" s="45"/>
      <c r="L52" s="23"/>
    </row>
    <row r="53" spans="1:12" s="3" customFormat="1" ht="15" customHeight="1">
      <c r="A53" s="21" t="s">
        <v>20</v>
      </c>
      <c r="B53" s="24">
        <v>32321</v>
      </c>
      <c r="C53" s="37"/>
      <c r="D53" s="21" t="s">
        <v>27</v>
      </c>
      <c r="E53" s="21"/>
      <c r="F53" s="21" t="s">
        <v>133</v>
      </c>
      <c r="G53" s="37">
        <f>SUM(G54:G54)</f>
        <v>0</v>
      </c>
      <c r="H53" s="37">
        <v>0</v>
      </c>
      <c r="I53" s="25"/>
      <c r="J53" s="25"/>
      <c r="K53" s="23" t="s">
        <v>198</v>
      </c>
      <c r="L53" s="23"/>
    </row>
    <row r="54" spans="1:12" s="3" customFormat="1" ht="15" customHeight="1">
      <c r="A54" s="21"/>
      <c r="B54" s="24"/>
      <c r="C54" s="37"/>
      <c r="D54" s="21" t="s">
        <v>207</v>
      </c>
      <c r="E54" s="21"/>
      <c r="F54" s="29"/>
      <c r="G54" s="37">
        <f>ROUND(H54/1.25,0)</f>
        <v>0</v>
      </c>
      <c r="H54" s="36">
        <v>0</v>
      </c>
      <c r="I54" s="22"/>
      <c r="J54" s="22"/>
      <c r="K54" s="22"/>
      <c r="L54" s="28"/>
    </row>
    <row r="55" spans="1:12" s="3" customFormat="1" ht="15" customHeight="1">
      <c r="A55" s="21" t="s">
        <v>111</v>
      </c>
      <c r="B55" s="24">
        <v>32322</v>
      </c>
      <c r="C55" s="37"/>
      <c r="D55" s="21" t="s">
        <v>165</v>
      </c>
      <c r="E55" s="21"/>
      <c r="F55" s="21"/>
      <c r="G55" s="37">
        <f>ROUND(H55/1.25,0)</f>
        <v>0</v>
      </c>
      <c r="H55" s="36">
        <v>0</v>
      </c>
      <c r="I55" s="22"/>
      <c r="J55" s="22"/>
      <c r="K55" s="22"/>
      <c r="L55" s="23"/>
    </row>
    <row r="56" spans="1:12" s="3" customFormat="1" ht="15" customHeight="1">
      <c r="A56" s="24" t="s">
        <v>131</v>
      </c>
      <c r="B56" s="24">
        <v>32329</v>
      </c>
      <c r="C56" s="37"/>
      <c r="D56" s="21" t="s">
        <v>29</v>
      </c>
      <c r="E56" s="21"/>
      <c r="F56" s="21" t="s">
        <v>133</v>
      </c>
      <c r="G56" s="37">
        <f>SUM(G57:G59)</f>
        <v>40800</v>
      </c>
      <c r="H56" s="37">
        <v>53898.36</v>
      </c>
      <c r="I56" s="25"/>
      <c r="J56" s="25"/>
      <c r="K56" s="23" t="s">
        <v>198</v>
      </c>
      <c r="L56" s="23"/>
    </row>
    <row r="57" spans="1:12" s="3" customFormat="1" ht="15" customHeight="1">
      <c r="A57" s="24" t="s">
        <v>132</v>
      </c>
      <c r="B57" s="24">
        <v>32329</v>
      </c>
      <c r="C57" s="37"/>
      <c r="D57" s="21" t="s">
        <v>166</v>
      </c>
      <c r="E57" s="21"/>
      <c r="F57" s="29"/>
      <c r="G57" s="37">
        <f>ROUND(H57/1.25,0)</f>
        <v>40800</v>
      </c>
      <c r="H57" s="36">
        <v>51000</v>
      </c>
      <c r="I57" s="22"/>
      <c r="J57" s="22"/>
      <c r="K57" s="22"/>
      <c r="L57" s="28"/>
    </row>
    <row r="58" spans="1:12" s="3" customFormat="1" ht="15" customHeight="1">
      <c r="A58" s="24" t="s">
        <v>175</v>
      </c>
      <c r="B58" s="24">
        <v>32329</v>
      </c>
      <c r="C58" s="37"/>
      <c r="D58" s="21" t="s">
        <v>177</v>
      </c>
      <c r="E58" s="21"/>
      <c r="F58" s="29"/>
      <c r="G58" s="37">
        <f>ROUND(H58/1.25,0)</f>
        <v>0</v>
      </c>
      <c r="H58" s="36">
        <v>0</v>
      </c>
      <c r="I58" s="22"/>
      <c r="J58" s="22"/>
      <c r="K58" s="22"/>
      <c r="L58" s="28"/>
    </row>
    <row r="59" spans="1:12" s="3" customFormat="1" ht="15" customHeight="1">
      <c r="A59" s="24" t="s">
        <v>176</v>
      </c>
      <c r="B59" s="24">
        <v>32329</v>
      </c>
      <c r="C59" s="37"/>
      <c r="D59" s="21" t="s">
        <v>178</v>
      </c>
      <c r="E59" s="21"/>
      <c r="F59" s="29"/>
      <c r="G59" s="37">
        <f>ROUND(H59/1.25,0)</f>
        <v>0</v>
      </c>
      <c r="H59" s="36">
        <v>0</v>
      </c>
      <c r="I59" s="22"/>
      <c r="J59" s="22"/>
      <c r="K59" s="22"/>
      <c r="L59" s="28"/>
    </row>
    <row r="60" spans="1:12" s="3" customFormat="1" ht="15" customHeight="1">
      <c r="A60" s="42" t="s">
        <v>112</v>
      </c>
      <c r="B60" s="42">
        <v>3233</v>
      </c>
      <c r="C60" s="43">
        <f>H60</f>
        <v>4740</v>
      </c>
      <c r="D60" s="44" t="s">
        <v>74</v>
      </c>
      <c r="E60" s="44"/>
      <c r="F60" s="21"/>
      <c r="G60" s="43">
        <f>SUM(G61:G61)</f>
        <v>3792</v>
      </c>
      <c r="H60" s="43">
        <f>SUM(H61:H61)</f>
        <v>4740</v>
      </c>
      <c r="I60" s="45"/>
      <c r="J60" s="45"/>
      <c r="K60" s="45"/>
      <c r="L60" s="23"/>
    </row>
    <row r="61" spans="1:12" s="3" customFormat="1" ht="15" customHeight="1">
      <c r="A61" s="21" t="s">
        <v>22</v>
      </c>
      <c r="B61" s="24">
        <v>32339</v>
      </c>
      <c r="C61" s="37"/>
      <c r="D61" s="21" t="s">
        <v>174</v>
      </c>
      <c r="E61" s="21"/>
      <c r="F61" s="21" t="s">
        <v>133</v>
      </c>
      <c r="G61" s="37">
        <f>ROUND(H61/1.25,0)</f>
        <v>3792</v>
      </c>
      <c r="H61" s="36">
        <v>4740</v>
      </c>
      <c r="I61" s="22"/>
      <c r="J61" s="22"/>
      <c r="K61" s="23" t="s">
        <v>198</v>
      </c>
      <c r="L61" s="23"/>
    </row>
    <row r="62" spans="1:12" s="3" customFormat="1" ht="15" customHeight="1">
      <c r="A62" s="44" t="s">
        <v>77</v>
      </c>
      <c r="B62" s="42">
        <v>3234</v>
      </c>
      <c r="C62" s="43">
        <f>H62</f>
        <v>31847.71</v>
      </c>
      <c r="D62" s="44" t="s">
        <v>140</v>
      </c>
      <c r="E62" s="44"/>
      <c r="F62" s="21"/>
      <c r="G62" s="43">
        <f>SUM(G63:G65)</f>
        <v>25479</v>
      </c>
      <c r="H62" s="43">
        <f>SUM(H63:H65)</f>
        <v>31847.71</v>
      </c>
      <c r="I62" s="45"/>
      <c r="J62" s="45"/>
      <c r="K62" s="45"/>
      <c r="L62" s="23"/>
    </row>
    <row r="63" spans="1:12" s="3" customFormat="1" ht="15" customHeight="1">
      <c r="A63" s="21" t="s">
        <v>24</v>
      </c>
      <c r="B63" s="24">
        <v>32341</v>
      </c>
      <c r="C63" s="37"/>
      <c r="D63" s="21" t="s">
        <v>143</v>
      </c>
      <c r="E63" s="21"/>
      <c r="F63" s="21" t="s">
        <v>133</v>
      </c>
      <c r="G63" s="37">
        <f>ROUND(H63/1.25,0)</f>
        <v>13986</v>
      </c>
      <c r="H63" s="36">
        <v>17482.21</v>
      </c>
      <c r="I63" s="22"/>
      <c r="J63" s="22"/>
      <c r="K63" s="22"/>
      <c r="L63" s="23"/>
    </row>
    <row r="64" spans="1:12" s="3" customFormat="1" ht="15" customHeight="1">
      <c r="A64" s="21" t="s">
        <v>141</v>
      </c>
      <c r="B64" s="24">
        <v>32342</v>
      </c>
      <c r="C64" s="37"/>
      <c r="D64" s="21" t="s">
        <v>144</v>
      </c>
      <c r="E64" s="21"/>
      <c r="F64" s="21" t="s">
        <v>133</v>
      </c>
      <c r="G64" s="37">
        <f>ROUND(H64/1.25,0)</f>
        <v>6706</v>
      </c>
      <c r="H64" s="36">
        <v>8382</v>
      </c>
      <c r="I64" s="22"/>
      <c r="J64" s="22"/>
      <c r="K64" s="22"/>
      <c r="L64" s="23"/>
    </row>
    <row r="65" spans="1:12" s="3" customFormat="1" ht="15" customHeight="1">
      <c r="A65" s="21" t="s">
        <v>142</v>
      </c>
      <c r="B65" s="24">
        <v>32349</v>
      </c>
      <c r="C65" s="37"/>
      <c r="D65" s="21" t="s">
        <v>145</v>
      </c>
      <c r="E65" s="21"/>
      <c r="F65" s="21" t="s">
        <v>133</v>
      </c>
      <c r="G65" s="37">
        <f>ROUND(H65/1.25,0)</f>
        <v>4787</v>
      </c>
      <c r="H65" s="36">
        <v>5983.5</v>
      </c>
      <c r="I65" s="22"/>
      <c r="J65" s="22"/>
      <c r="K65" s="22"/>
      <c r="L65" s="23"/>
    </row>
    <row r="66" spans="1:12" s="3" customFormat="1" ht="15" customHeight="1">
      <c r="A66" s="44" t="s">
        <v>79</v>
      </c>
      <c r="B66" s="42">
        <v>3235</v>
      </c>
      <c r="C66" s="43">
        <f>H66</f>
        <v>0</v>
      </c>
      <c r="D66" s="44" t="s">
        <v>76</v>
      </c>
      <c r="E66" s="44"/>
      <c r="F66" s="21"/>
      <c r="G66" s="43">
        <f>SUM(G67:G67)</f>
        <v>0</v>
      </c>
      <c r="H66" s="43">
        <f>SUM(H67:H67)</f>
        <v>0</v>
      </c>
      <c r="I66" s="45"/>
      <c r="J66" s="45"/>
      <c r="K66" s="45"/>
      <c r="L66" s="23"/>
    </row>
    <row r="67" spans="1:12" s="3" customFormat="1" ht="15" customHeight="1">
      <c r="A67" s="21" t="s">
        <v>26</v>
      </c>
      <c r="B67" s="21">
        <v>32359</v>
      </c>
      <c r="C67" s="36"/>
      <c r="D67" s="21" t="s">
        <v>32</v>
      </c>
      <c r="E67" s="21"/>
      <c r="F67" s="21" t="s">
        <v>133</v>
      </c>
      <c r="G67" s="37">
        <f>ROUND(H67/1.25,0)</f>
        <v>0</v>
      </c>
      <c r="H67" s="36">
        <v>0</v>
      </c>
      <c r="I67" s="22"/>
      <c r="J67" s="22"/>
      <c r="K67" s="23" t="s">
        <v>198</v>
      </c>
      <c r="L67" s="23"/>
    </row>
    <row r="68" spans="1:12" s="3" customFormat="1" ht="15" customHeight="1">
      <c r="A68" s="44" t="s">
        <v>81</v>
      </c>
      <c r="B68" s="44">
        <v>3236</v>
      </c>
      <c r="C68" s="46">
        <f>H68</f>
        <v>8280</v>
      </c>
      <c r="D68" s="44" t="s">
        <v>125</v>
      </c>
      <c r="E68" s="44"/>
      <c r="F68" s="21"/>
      <c r="G68" s="43">
        <f>SUM(G69:G70)</f>
        <v>6624</v>
      </c>
      <c r="H68" s="43">
        <f>SUM(H69:H70)</f>
        <v>8280</v>
      </c>
      <c r="I68" s="45"/>
      <c r="J68" s="45"/>
      <c r="K68" s="45"/>
      <c r="L68" s="23"/>
    </row>
    <row r="69" spans="1:12" s="3" customFormat="1" ht="15" customHeight="1">
      <c r="A69" s="24" t="s">
        <v>28</v>
      </c>
      <c r="B69" s="24">
        <v>32361</v>
      </c>
      <c r="C69" s="37"/>
      <c r="D69" s="21" t="s">
        <v>35</v>
      </c>
      <c r="E69" s="21"/>
      <c r="F69" s="21" t="s">
        <v>133</v>
      </c>
      <c r="G69" s="37">
        <f>ROUND(H69/1.25,0)</f>
        <v>6000</v>
      </c>
      <c r="H69" s="36">
        <v>7500</v>
      </c>
      <c r="I69" s="22"/>
      <c r="J69" s="22"/>
      <c r="K69" s="23" t="s">
        <v>198</v>
      </c>
      <c r="L69" s="23"/>
    </row>
    <row r="70" spans="1:12" s="3" customFormat="1" ht="15" customHeight="1">
      <c r="A70" s="26" t="s">
        <v>146</v>
      </c>
      <c r="B70" s="24">
        <v>32369</v>
      </c>
      <c r="C70" s="37"/>
      <c r="D70" s="21" t="s">
        <v>39</v>
      </c>
      <c r="E70" s="21"/>
      <c r="F70" s="21" t="s">
        <v>133</v>
      </c>
      <c r="G70" s="37">
        <f>ROUND(H70/1.25,0)</f>
        <v>624</v>
      </c>
      <c r="H70" s="36">
        <v>780</v>
      </c>
      <c r="I70" s="22"/>
      <c r="J70" s="22"/>
      <c r="K70" s="23" t="s">
        <v>198</v>
      </c>
      <c r="L70" s="23"/>
    </row>
    <row r="71" spans="1:12" s="3" customFormat="1" ht="15" customHeight="1">
      <c r="A71" s="44" t="s">
        <v>85</v>
      </c>
      <c r="B71" s="42">
        <v>3237</v>
      </c>
      <c r="C71" s="43">
        <f>H71</f>
        <v>22855</v>
      </c>
      <c r="D71" s="44" t="s">
        <v>78</v>
      </c>
      <c r="E71" s="44"/>
      <c r="F71" s="21"/>
      <c r="G71" s="43">
        <f>SUM(G72:G73)</f>
        <v>18284</v>
      </c>
      <c r="H71" s="43">
        <f>SUM(H72:H73)</f>
        <v>22855</v>
      </c>
      <c r="I71" s="45"/>
      <c r="J71" s="45"/>
      <c r="K71" s="45"/>
      <c r="L71" s="23"/>
    </row>
    <row r="72" spans="1:12" s="3" customFormat="1" ht="15" customHeight="1">
      <c r="A72" s="21" t="s">
        <v>30</v>
      </c>
      <c r="B72" s="24">
        <v>32372</v>
      </c>
      <c r="C72" s="37"/>
      <c r="D72" s="21" t="s">
        <v>37</v>
      </c>
      <c r="E72" s="21"/>
      <c r="F72" s="21" t="s">
        <v>133</v>
      </c>
      <c r="G72" s="37">
        <f>ROUND(H72/1.25,0)</f>
        <v>0</v>
      </c>
      <c r="H72" s="36">
        <v>0</v>
      </c>
      <c r="I72" s="22"/>
      <c r="J72" s="22"/>
      <c r="K72" s="23" t="s">
        <v>198</v>
      </c>
      <c r="L72" s="23"/>
    </row>
    <row r="73" spans="1:12" s="3" customFormat="1" ht="15" customHeight="1">
      <c r="A73" s="21" t="s">
        <v>147</v>
      </c>
      <c r="B73" s="24">
        <v>32379</v>
      </c>
      <c r="C73" s="37"/>
      <c r="D73" s="21" t="s">
        <v>148</v>
      </c>
      <c r="E73" s="21"/>
      <c r="F73" s="21" t="s">
        <v>133</v>
      </c>
      <c r="G73" s="37">
        <f>ROUND(H73/1.25,0)</f>
        <v>18284</v>
      </c>
      <c r="H73" s="36">
        <v>22855</v>
      </c>
      <c r="I73" s="22"/>
      <c r="J73" s="22"/>
      <c r="K73" s="23" t="s">
        <v>198</v>
      </c>
      <c r="L73" s="23"/>
    </row>
    <row r="74" spans="1:12" s="3" customFormat="1" ht="15" customHeight="1">
      <c r="A74" s="44" t="s">
        <v>31</v>
      </c>
      <c r="B74" s="42">
        <v>3238</v>
      </c>
      <c r="C74" s="43">
        <f>H74</f>
        <v>937.5</v>
      </c>
      <c r="D74" s="44" t="s">
        <v>80</v>
      </c>
      <c r="E74" s="44"/>
      <c r="F74" s="21"/>
      <c r="G74" s="43">
        <f>SUM(G75:G75)</f>
        <v>750</v>
      </c>
      <c r="H74" s="43">
        <f>SUM(H75:H75)</f>
        <v>937.5</v>
      </c>
      <c r="I74" s="45"/>
      <c r="J74" s="45"/>
      <c r="K74" s="45"/>
      <c r="L74" s="23"/>
    </row>
    <row r="75" spans="1:12" s="3" customFormat="1" ht="15" customHeight="1">
      <c r="A75" s="24" t="s">
        <v>33</v>
      </c>
      <c r="B75" s="24">
        <v>32389</v>
      </c>
      <c r="C75" s="37"/>
      <c r="D75" s="24" t="s">
        <v>41</v>
      </c>
      <c r="E75" s="24"/>
      <c r="F75" s="21" t="s">
        <v>133</v>
      </c>
      <c r="G75" s="37">
        <f>ROUND(H75/1.25,0)</f>
        <v>750</v>
      </c>
      <c r="H75" s="36">
        <v>937.5</v>
      </c>
      <c r="I75" s="22"/>
      <c r="J75" s="22"/>
      <c r="K75" s="23" t="s">
        <v>198</v>
      </c>
      <c r="L75" s="23"/>
    </row>
    <row r="76" spans="1:12" s="3" customFormat="1" ht="15" customHeight="1">
      <c r="A76" s="42" t="s">
        <v>90</v>
      </c>
      <c r="B76" s="42">
        <v>3239</v>
      </c>
      <c r="C76" s="43">
        <f>H76</f>
        <v>0</v>
      </c>
      <c r="D76" s="42" t="s">
        <v>82</v>
      </c>
      <c r="E76" s="42"/>
      <c r="F76" s="21"/>
      <c r="G76" s="43">
        <f>SUM(G77:G78)</f>
        <v>0</v>
      </c>
      <c r="H76" s="43">
        <f>SUM(H77:H78)</f>
        <v>0</v>
      </c>
      <c r="I76" s="45"/>
      <c r="J76" s="45"/>
      <c r="K76" s="45"/>
      <c r="L76" s="23"/>
    </row>
    <row r="77" spans="1:12" s="3" customFormat="1" ht="15" customHeight="1">
      <c r="A77" s="21" t="s">
        <v>34</v>
      </c>
      <c r="B77" s="21">
        <v>32391</v>
      </c>
      <c r="C77" s="36"/>
      <c r="D77" s="21" t="s">
        <v>43</v>
      </c>
      <c r="E77" s="21"/>
      <c r="F77" s="21" t="s">
        <v>133</v>
      </c>
      <c r="G77" s="37">
        <f>ROUND(H77/1.25,0)</f>
        <v>0</v>
      </c>
      <c r="H77" s="36">
        <v>0</v>
      </c>
      <c r="I77" s="22"/>
      <c r="J77" s="22"/>
      <c r="K77" s="23" t="s">
        <v>198</v>
      </c>
      <c r="L77" s="23"/>
    </row>
    <row r="78" spans="1:12" s="3" customFormat="1" ht="15" customHeight="1">
      <c r="A78" s="24" t="s">
        <v>149</v>
      </c>
      <c r="B78" s="24">
        <v>32399</v>
      </c>
      <c r="C78" s="37"/>
      <c r="D78" s="21" t="s">
        <v>45</v>
      </c>
      <c r="E78" s="21"/>
      <c r="F78" s="21" t="s">
        <v>133</v>
      </c>
      <c r="G78" s="37">
        <f>ROUND(H78/1.25,0)</f>
        <v>0</v>
      </c>
      <c r="H78" s="36">
        <v>0</v>
      </c>
      <c r="I78" s="22"/>
      <c r="J78" s="22"/>
      <c r="K78" s="23" t="s">
        <v>198</v>
      </c>
      <c r="L78" s="23"/>
    </row>
    <row r="79" spans="1:12" s="3" customFormat="1" ht="15" customHeight="1">
      <c r="A79" s="42"/>
      <c r="B79" s="42">
        <v>329</v>
      </c>
      <c r="C79" s="43">
        <f>H79</f>
        <v>3398.56</v>
      </c>
      <c r="D79" s="44" t="s">
        <v>84</v>
      </c>
      <c r="E79" s="44"/>
      <c r="F79" s="21"/>
      <c r="G79" s="43">
        <f>G80+G82</f>
        <v>2719</v>
      </c>
      <c r="H79" s="43">
        <f>H80+H82</f>
        <v>3398.56</v>
      </c>
      <c r="I79" s="45"/>
      <c r="J79" s="45"/>
      <c r="K79" s="45"/>
      <c r="L79" s="23"/>
    </row>
    <row r="80" spans="1:12" s="3" customFormat="1" ht="15" customHeight="1">
      <c r="A80" s="42" t="s">
        <v>91</v>
      </c>
      <c r="B80" s="42">
        <v>3293</v>
      </c>
      <c r="C80" s="43">
        <f>H80</f>
        <v>725</v>
      </c>
      <c r="D80" s="44" t="s">
        <v>46</v>
      </c>
      <c r="E80" s="44"/>
      <c r="F80" s="21"/>
      <c r="G80" s="43">
        <f>SUM(G81:G81)</f>
        <v>580</v>
      </c>
      <c r="H80" s="43">
        <f>SUM(H81:H81)</f>
        <v>725</v>
      </c>
      <c r="I80" s="45"/>
      <c r="J80" s="45"/>
      <c r="K80" s="45"/>
      <c r="L80" s="23"/>
    </row>
    <row r="81" spans="1:12" s="3" customFormat="1" ht="15" customHeight="1">
      <c r="A81" s="24" t="s">
        <v>36</v>
      </c>
      <c r="B81" s="24">
        <v>32931</v>
      </c>
      <c r="C81" s="37"/>
      <c r="D81" s="21" t="s">
        <v>46</v>
      </c>
      <c r="E81" s="21"/>
      <c r="F81" s="21" t="s">
        <v>133</v>
      </c>
      <c r="G81" s="37">
        <f>ROUND(H81/1.25,0)</f>
        <v>580</v>
      </c>
      <c r="H81" s="36">
        <v>725</v>
      </c>
      <c r="I81" s="22"/>
      <c r="J81" s="22"/>
      <c r="K81" s="23" t="s">
        <v>198</v>
      </c>
      <c r="L81" s="23"/>
    </row>
    <row r="82" spans="1:12" s="3" customFormat="1" ht="15" customHeight="1">
      <c r="A82" s="42" t="s">
        <v>92</v>
      </c>
      <c r="B82" s="42">
        <v>3299</v>
      </c>
      <c r="C82" s="43">
        <f>H82</f>
        <v>2673.56</v>
      </c>
      <c r="D82" s="44" t="s">
        <v>86</v>
      </c>
      <c r="E82" s="44"/>
      <c r="F82" s="21"/>
      <c r="G82" s="43">
        <f>SUM(G83:G84)</f>
        <v>2139</v>
      </c>
      <c r="H82" s="43">
        <f>SUM(H83:H84)</f>
        <v>2673.56</v>
      </c>
      <c r="I82" s="45"/>
      <c r="J82" s="45"/>
      <c r="K82" s="45"/>
      <c r="L82" s="23"/>
    </row>
    <row r="83" spans="1:12" s="3" customFormat="1" ht="15" customHeight="1">
      <c r="A83" s="24" t="s">
        <v>38</v>
      </c>
      <c r="B83" s="24">
        <v>32999</v>
      </c>
      <c r="C83" s="37"/>
      <c r="D83" s="21" t="s">
        <v>156</v>
      </c>
      <c r="E83" s="21"/>
      <c r="F83" s="21" t="s">
        <v>133</v>
      </c>
      <c r="G83" s="37">
        <f>ROUND(H83/1.25,0)</f>
        <v>0</v>
      </c>
      <c r="H83" s="36">
        <v>0</v>
      </c>
      <c r="I83" s="22"/>
      <c r="J83" s="22"/>
      <c r="K83" s="23" t="s">
        <v>198</v>
      </c>
      <c r="L83" s="23"/>
    </row>
    <row r="84" spans="1:12" s="3" customFormat="1" ht="15" customHeight="1">
      <c r="A84" s="24" t="s">
        <v>172</v>
      </c>
      <c r="B84" s="24">
        <v>32999</v>
      </c>
      <c r="C84" s="37"/>
      <c r="D84" s="21" t="s">
        <v>173</v>
      </c>
      <c r="E84" s="21"/>
      <c r="F84" s="21" t="s">
        <v>133</v>
      </c>
      <c r="G84" s="37">
        <f>ROUND(H84/1.25,0)</f>
        <v>2139</v>
      </c>
      <c r="H84" s="36">
        <v>2673.56</v>
      </c>
      <c r="I84" s="22"/>
      <c r="J84" s="22"/>
      <c r="K84" s="23" t="s">
        <v>198</v>
      </c>
      <c r="L84" s="23"/>
    </row>
    <row r="85" spans="1:12" s="3" customFormat="1" ht="15" customHeight="1">
      <c r="A85" s="30"/>
      <c r="B85" s="30">
        <v>34</v>
      </c>
      <c r="C85" s="38">
        <f>H85</f>
        <v>6057.47</v>
      </c>
      <c r="D85" s="18" t="s">
        <v>87</v>
      </c>
      <c r="E85" s="18"/>
      <c r="F85" s="17"/>
      <c r="G85" s="38">
        <f>G86</f>
        <v>4846</v>
      </c>
      <c r="H85" s="38">
        <f>H86</f>
        <v>6057.47</v>
      </c>
      <c r="I85" s="31"/>
      <c r="J85" s="31"/>
      <c r="K85" s="31"/>
      <c r="L85" s="20"/>
    </row>
    <row r="86" spans="1:12" s="3" customFormat="1" ht="15" customHeight="1">
      <c r="A86" s="42"/>
      <c r="B86" s="42">
        <v>343</v>
      </c>
      <c r="C86" s="43">
        <f>H86</f>
        <v>6057.47</v>
      </c>
      <c r="D86" s="44" t="s">
        <v>88</v>
      </c>
      <c r="E86" s="44"/>
      <c r="F86" s="21"/>
      <c r="G86" s="43">
        <f>G87</f>
        <v>4846</v>
      </c>
      <c r="H86" s="43">
        <f>H87</f>
        <v>6057.47</v>
      </c>
      <c r="I86" s="45"/>
      <c r="J86" s="45"/>
      <c r="K86" s="45"/>
      <c r="L86" s="23"/>
    </row>
    <row r="87" spans="1:12" s="3" customFormat="1" ht="15" customHeight="1">
      <c r="A87" s="42" t="s">
        <v>93</v>
      </c>
      <c r="B87" s="42">
        <v>3431</v>
      </c>
      <c r="C87" s="43">
        <f>H87</f>
        <v>6057.47</v>
      </c>
      <c r="D87" s="44" t="s">
        <v>47</v>
      </c>
      <c r="E87" s="44"/>
      <c r="F87" s="21"/>
      <c r="G87" s="43">
        <f>SUM(G88:G90)</f>
        <v>4846</v>
      </c>
      <c r="H87" s="43">
        <f>SUM(H88:H90)</f>
        <v>6057.47</v>
      </c>
      <c r="I87" s="45"/>
      <c r="J87" s="45"/>
      <c r="K87" s="45"/>
      <c r="L87" s="23"/>
    </row>
    <row r="88" spans="1:12" s="3" customFormat="1" ht="15" customHeight="1">
      <c r="A88" s="24" t="s">
        <v>40</v>
      </c>
      <c r="B88" s="24">
        <v>34311</v>
      </c>
      <c r="C88" s="37"/>
      <c r="D88" s="21" t="s">
        <v>154</v>
      </c>
      <c r="E88" s="21"/>
      <c r="F88" s="21" t="s">
        <v>133</v>
      </c>
      <c r="G88" s="37">
        <f>ROUND(H88/1.25,0)</f>
        <v>0</v>
      </c>
      <c r="H88" s="36">
        <v>0</v>
      </c>
      <c r="I88" s="22"/>
      <c r="J88" s="22"/>
      <c r="K88" s="23" t="s">
        <v>198</v>
      </c>
      <c r="L88" s="23"/>
    </row>
    <row r="89" spans="1:12" s="3" customFormat="1" ht="15" customHeight="1">
      <c r="A89" s="24" t="s">
        <v>113</v>
      </c>
      <c r="B89" s="24">
        <v>34312</v>
      </c>
      <c r="C89" s="37"/>
      <c r="D89" s="21" t="s">
        <v>160</v>
      </c>
      <c r="E89" s="21"/>
      <c r="F89" s="21" t="s">
        <v>133</v>
      </c>
      <c r="G89" s="37">
        <f>ROUND(H89/1.25,0)</f>
        <v>4800</v>
      </c>
      <c r="H89" s="36">
        <v>6000</v>
      </c>
      <c r="I89" s="22"/>
      <c r="J89" s="22"/>
      <c r="K89" s="23" t="s">
        <v>198</v>
      </c>
      <c r="L89" s="23"/>
    </row>
    <row r="90" spans="1:12" s="3" customFormat="1" ht="15" customHeight="1">
      <c r="A90" s="24" t="s">
        <v>153</v>
      </c>
      <c r="B90" s="24">
        <v>34349</v>
      </c>
      <c r="C90" s="37"/>
      <c r="D90" s="21" t="s">
        <v>155</v>
      </c>
      <c r="E90" s="21"/>
      <c r="F90" s="21" t="s">
        <v>133</v>
      </c>
      <c r="G90" s="37">
        <f>ROUND(H90/1.25,0)</f>
        <v>46</v>
      </c>
      <c r="H90" s="36">
        <v>57.47</v>
      </c>
      <c r="I90" s="22"/>
      <c r="J90" s="22"/>
      <c r="K90" s="23" t="s">
        <v>198</v>
      </c>
      <c r="L90" s="23"/>
    </row>
    <row r="91" spans="1:12" s="3" customFormat="1" ht="15" customHeight="1">
      <c r="A91" s="30"/>
      <c r="B91" s="30">
        <v>42</v>
      </c>
      <c r="C91" s="38">
        <f>H91</f>
        <v>26335.18</v>
      </c>
      <c r="D91" s="18" t="s">
        <v>158</v>
      </c>
      <c r="E91" s="18"/>
      <c r="F91" s="17"/>
      <c r="G91" s="38">
        <f>G92+G106</f>
        <v>11437</v>
      </c>
      <c r="H91" s="38">
        <f>H92+H106+H109</f>
        <v>26335.18</v>
      </c>
      <c r="I91" s="31"/>
      <c r="J91" s="31"/>
      <c r="K91" s="31"/>
      <c r="L91" s="20"/>
    </row>
    <row r="92" spans="1:12" s="3" customFormat="1" ht="15" customHeight="1">
      <c r="A92" s="42"/>
      <c r="B92" s="42">
        <v>422</v>
      </c>
      <c r="C92" s="43">
        <f>H92</f>
        <v>17513.9</v>
      </c>
      <c r="D92" s="44" t="s">
        <v>126</v>
      </c>
      <c r="E92" s="44"/>
      <c r="F92" s="21"/>
      <c r="G92" s="43">
        <f>G93+G97</f>
        <v>4380</v>
      </c>
      <c r="H92" s="43">
        <f>H93+H97+H100+H103</f>
        <v>17513.9</v>
      </c>
      <c r="I92" s="45"/>
      <c r="J92" s="45"/>
      <c r="K92" s="45"/>
      <c r="L92" s="23"/>
    </row>
    <row r="93" spans="1:12" s="3" customFormat="1" ht="15" customHeight="1">
      <c r="A93" s="42" t="s">
        <v>114</v>
      </c>
      <c r="B93" s="42">
        <v>4221</v>
      </c>
      <c r="C93" s="43">
        <f>H93</f>
        <v>5107.71</v>
      </c>
      <c r="D93" s="44" t="s">
        <v>89</v>
      </c>
      <c r="E93" s="44"/>
      <c r="F93" s="21"/>
      <c r="G93" s="43">
        <f>SUM(G94:G95)</f>
        <v>4086</v>
      </c>
      <c r="H93" s="43">
        <f>SUM(H94:H96)</f>
        <v>5107.71</v>
      </c>
      <c r="I93" s="45"/>
      <c r="J93" s="45"/>
      <c r="K93" s="45"/>
      <c r="L93" s="23"/>
    </row>
    <row r="94" spans="1:12" s="3" customFormat="1" ht="15" customHeight="1">
      <c r="A94" s="24" t="s">
        <v>42</v>
      </c>
      <c r="B94" s="24">
        <v>42211</v>
      </c>
      <c r="C94" s="37"/>
      <c r="D94" s="21" t="s">
        <v>48</v>
      </c>
      <c r="E94" s="21"/>
      <c r="F94" s="21" t="s">
        <v>133</v>
      </c>
      <c r="G94" s="37">
        <f>ROUND(H94/1.25,0)</f>
        <v>4086</v>
      </c>
      <c r="H94" s="36">
        <v>5107.71</v>
      </c>
      <c r="I94" s="22"/>
      <c r="J94" s="22"/>
      <c r="K94" s="23" t="s">
        <v>198</v>
      </c>
      <c r="L94" s="23"/>
    </row>
    <row r="95" spans="1:12" s="5" customFormat="1" ht="15" customHeight="1">
      <c r="A95" s="21" t="s">
        <v>150</v>
      </c>
      <c r="B95" s="24">
        <v>42212</v>
      </c>
      <c r="C95" s="37"/>
      <c r="D95" s="21" t="s">
        <v>49</v>
      </c>
      <c r="E95" s="21"/>
      <c r="F95" s="21" t="s">
        <v>133</v>
      </c>
      <c r="G95" s="37">
        <f>ROUND(H95/1.25,0)</f>
        <v>0</v>
      </c>
      <c r="H95" s="36">
        <v>0</v>
      </c>
      <c r="I95" s="22"/>
      <c r="J95" s="22"/>
      <c r="K95" s="23" t="s">
        <v>198</v>
      </c>
      <c r="L95" s="23"/>
    </row>
    <row r="96" spans="1:12" s="5" customFormat="1" ht="15" customHeight="1">
      <c r="A96" s="21" t="s">
        <v>190</v>
      </c>
      <c r="B96" s="24">
        <v>42219</v>
      </c>
      <c r="C96" s="37"/>
      <c r="D96" s="21" t="s">
        <v>191</v>
      </c>
      <c r="E96" s="21"/>
      <c r="F96" s="21" t="s">
        <v>133</v>
      </c>
      <c r="G96" s="37">
        <f>ROUND(H96/1.25,0)</f>
        <v>0</v>
      </c>
      <c r="H96" s="36">
        <v>0</v>
      </c>
      <c r="I96" s="22"/>
      <c r="J96" s="22"/>
      <c r="K96" s="23" t="s">
        <v>198</v>
      </c>
      <c r="L96" s="23"/>
    </row>
    <row r="97" spans="1:12" s="3" customFormat="1" ht="15" customHeight="1">
      <c r="A97" s="44" t="s">
        <v>115</v>
      </c>
      <c r="B97" s="42">
        <v>4222</v>
      </c>
      <c r="C97" s="43">
        <f>H97</f>
        <v>367.99</v>
      </c>
      <c r="D97" s="44" t="s">
        <v>203</v>
      </c>
      <c r="E97" s="44"/>
      <c r="F97" s="21"/>
      <c r="G97" s="43">
        <f>SUM(G98:G98)</f>
        <v>294</v>
      </c>
      <c r="H97" s="43">
        <f>SUM(H98:H99)</f>
        <v>367.99</v>
      </c>
      <c r="I97" s="45"/>
      <c r="J97" s="45"/>
      <c r="K97" s="45"/>
      <c r="L97" s="23"/>
    </row>
    <row r="98" spans="1:12" s="3" customFormat="1" ht="15" customHeight="1">
      <c r="A98" s="21" t="s">
        <v>44</v>
      </c>
      <c r="B98" s="24">
        <v>42222</v>
      </c>
      <c r="C98" s="37"/>
      <c r="D98" s="21" t="s">
        <v>204</v>
      </c>
      <c r="E98" s="21"/>
      <c r="F98" s="21" t="s">
        <v>133</v>
      </c>
      <c r="G98" s="37">
        <f>ROUND(H98/1.25,0)</f>
        <v>294</v>
      </c>
      <c r="H98" s="36">
        <v>367.99</v>
      </c>
      <c r="I98" s="22"/>
      <c r="J98" s="22"/>
      <c r="K98" s="23" t="s">
        <v>198</v>
      </c>
      <c r="L98" s="23"/>
    </row>
    <row r="99" spans="1:12" s="3" customFormat="1" ht="15" customHeight="1">
      <c r="A99" s="21" t="s">
        <v>189</v>
      </c>
      <c r="B99" s="24"/>
      <c r="C99" s="37"/>
      <c r="D99" s="21"/>
      <c r="E99" s="21"/>
      <c r="F99" s="21" t="s">
        <v>133</v>
      </c>
      <c r="G99" s="37">
        <f>ROUND(H99/1.25,0)</f>
        <v>0</v>
      </c>
      <c r="H99" s="36">
        <v>0</v>
      </c>
      <c r="I99" s="22"/>
      <c r="J99" s="22"/>
      <c r="K99" s="23" t="s">
        <v>198</v>
      </c>
      <c r="L99" s="23"/>
    </row>
    <row r="100" spans="1:12" s="3" customFormat="1" ht="15" customHeight="1">
      <c r="A100" s="44" t="s">
        <v>151</v>
      </c>
      <c r="B100" s="42">
        <v>4226</v>
      </c>
      <c r="C100" s="43">
        <f>H100</f>
        <v>5750</v>
      </c>
      <c r="D100" s="44" t="s">
        <v>208</v>
      </c>
      <c r="E100" s="44"/>
      <c r="F100" s="21"/>
      <c r="G100" s="43">
        <f>SUM(G101:G102)</f>
        <v>4600</v>
      </c>
      <c r="H100" s="43">
        <f>SUM(H101:H102)</f>
        <v>5750</v>
      </c>
      <c r="I100" s="45"/>
      <c r="J100" s="45"/>
      <c r="K100" s="45"/>
      <c r="L100" s="23"/>
    </row>
    <row r="101" spans="1:12" s="3" customFormat="1" ht="15" customHeight="1">
      <c r="A101" s="21" t="s">
        <v>152</v>
      </c>
      <c r="B101" s="24">
        <v>42261</v>
      </c>
      <c r="C101" s="37"/>
      <c r="D101" s="21" t="s">
        <v>209</v>
      </c>
      <c r="E101" s="21"/>
      <c r="F101" s="21" t="s">
        <v>133</v>
      </c>
      <c r="G101" s="37">
        <f>ROUND(H101/1.25,0)</f>
        <v>600</v>
      </c>
      <c r="H101" s="36">
        <v>750</v>
      </c>
      <c r="I101" s="22"/>
      <c r="J101" s="22"/>
      <c r="K101" s="23" t="s">
        <v>198</v>
      </c>
      <c r="L101" s="23"/>
    </row>
    <row r="102" spans="1:12" s="3" customFormat="1" ht="15" customHeight="1">
      <c r="A102" s="21" t="s">
        <v>205</v>
      </c>
      <c r="B102" s="24">
        <v>42262</v>
      </c>
      <c r="C102" s="37"/>
      <c r="D102" s="21" t="s">
        <v>210</v>
      </c>
      <c r="E102" s="21"/>
      <c r="F102" s="21" t="s">
        <v>133</v>
      </c>
      <c r="G102" s="37">
        <f>ROUND(H102/1.25,0)</f>
        <v>4000</v>
      </c>
      <c r="H102" s="36">
        <v>5000</v>
      </c>
      <c r="I102" s="22"/>
      <c r="J102" s="22"/>
      <c r="K102" s="23" t="s">
        <v>198</v>
      </c>
      <c r="L102" s="23"/>
    </row>
    <row r="103" spans="1:12" s="3" customFormat="1" ht="15" customHeight="1">
      <c r="A103" s="44" t="s">
        <v>179</v>
      </c>
      <c r="B103" s="42">
        <v>4227</v>
      </c>
      <c r="C103" s="43">
        <f>H103</f>
        <v>6288.2</v>
      </c>
      <c r="D103" s="44" t="s">
        <v>195</v>
      </c>
      <c r="E103" s="44"/>
      <c r="F103" s="21"/>
      <c r="G103" s="43">
        <f>SUM(G104:G105)</f>
        <v>5030</v>
      </c>
      <c r="H103" s="43">
        <f>SUM(H104:H105)</f>
        <v>6288.2</v>
      </c>
      <c r="I103" s="45"/>
      <c r="J103" s="45"/>
      <c r="K103" s="45"/>
      <c r="L103" s="23"/>
    </row>
    <row r="104" spans="1:12" s="3" customFormat="1" ht="15" customHeight="1">
      <c r="A104" s="21" t="s">
        <v>183</v>
      </c>
      <c r="B104" s="24">
        <v>42272</v>
      </c>
      <c r="C104" s="37"/>
      <c r="D104" s="21" t="s">
        <v>206</v>
      </c>
      <c r="E104" s="21"/>
      <c r="F104" s="21" t="s">
        <v>133</v>
      </c>
      <c r="G104" s="37">
        <f>ROUND(H104/1.25,0)</f>
        <v>2879</v>
      </c>
      <c r="H104" s="36">
        <v>3599</v>
      </c>
      <c r="I104" s="22"/>
      <c r="J104" s="22"/>
      <c r="K104" s="23" t="s">
        <v>198</v>
      </c>
      <c r="L104" s="23"/>
    </row>
    <row r="105" spans="1:12" s="3" customFormat="1" ht="15" customHeight="1">
      <c r="A105" s="21" t="s">
        <v>211</v>
      </c>
      <c r="B105" s="24">
        <v>42273</v>
      </c>
      <c r="C105" s="37"/>
      <c r="D105" s="21" t="s">
        <v>192</v>
      </c>
      <c r="E105" s="21"/>
      <c r="F105" s="21" t="s">
        <v>133</v>
      </c>
      <c r="G105" s="37">
        <f>ROUND(H105/1.25,0)</f>
        <v>2151</v>
      </c>
      <c r="H105" s="36">
        <v>2689.2</v>
      </c>
      <c r="I105" s="22"/>
      <c r="J105" s="22"/>
      <c r="K105" s="23" t="s">
        <v>198</v>
      </c>
      <c r="L105" s="23"/>
    </row>
    <row r="106" spans="1:12" s="3" customFormat="1" ht="15" customHeight="1">
      <c r="A106" s="44"/>
      <c r="B106" s="42">
        <v>424</v>
      </c>
      <c r="C106" s="43">
        <f>H106</f>
        <v>8821.28</v>
      </c>
      <c r="D106" s="44" t="s">
        <v>159</v>
      </c>
      <c r="E106" s="44"/>
      <c r="F106" s="21"/>
      <c r="G106" s="43">
        <f>G107</f>
        <v>7057</v>
      </c>
      <c r="H106" s="43">
        <f>H107</f>
        <v>8821.28</v>
      </c>
      <c r="I106" s="25"/>
      <c r="J106" s="25"/>
      <c r="K106" s="25"/>
      <c r="L106" s="23"/>
    </row>
    <row r="107" spans="1:12" s="6" customFormat="1" ht="15" customHeight="1">
      <c r="A107" s="42" t="s">
        <v>184</v>
      </c>
      <c r="B107" s="42">
        <v>4241</v>
      </c>
      <c r="C107" s="43">
        <f>H107</f>
        <v>8821.28</v>
      </c>
      <c r="D107" s="44" t="s">
        <v>50</v>
      </c>
      <c r="E107" s="44"/>
      <c r="F107" s="21"/>
      <c r="G107" s="43">
        <f>SUM(G108:G108)</f>
        <v>7057</v>
      </c>
      <c r="H107" s="43">
        <f>SUM(H108:H108)</f>
        <v>8821.28</v>
      </c>
      <c r="I107" s="45"/>
      <c r="J107" s="45"/>
      <c r="K107" s="45"/>
      <c r="L107" s="23"/>
    </row>
    <row r="108" spans="1:12" s="6" customFormat="1" ht="15" customHeight="1">
      <c r="A108" s="24" t="s">
        <v>185</v>
      </c>
      <c r="B108" s="24">
        <v>42411</v>
      </c>
      <c r="C108" s="37"/>
      <c r="D108" s="21" t="s">
        <v>50</v>
      </c>
      <c r="E108" s="21"/>
      <c r="F108" s="21" t="s">
        <v>133</v>
      </c>
      <c r="G108" s="37">
        <f>ROUND(H108/1.25,0)</f>
        <v>7057</v>
      </c>
      <c r="H108" s="36">
        <v>8821.28</v>
      </c>
      <c r="I108" s="22"/>
      <c r="J108" s="22"/>
      <c r="K108" s="23" t="s">
        <v>198</v>
      </c>
      <c r="L108" s="23"/>
    </row>
    <row r="109" spans="1:12" s="6" customFormat="1" ht="15" customHeight="1">
      <c r="A109" s="44"/>
      <c r="B109" s="42">
        <v>425</v>
      </c>
      <c r="C109" s="43">
        <f>H109</f>
        <v>0</v>
      </c>
      <c r="D109" s="44" t="s">
        <v>186</v>
      </c>
      <c r="E109" s="44"/>
      <c r="F109" s="21"/>
      <c r="G109" s="43">
        <f>G110</f>
        <v>0</v>
      </c>
      <c r="H109" s="43">
        <f>H110</f>
        <v>0</v>
      </c>
      <c r="I109" s="25"/>
      <c r="J109" s="25"/>
      <c r="K109" s="25"/>
      <c r="L109" s="23"/>
    </row>
    <row r="110" spans="1:12" s="6" customFormat="1" ht="15" customHeight="1">
      <c r="A110" s="42" t="s">
        <v>193</v>
      </c>
      <c r="B110" s="42">
        <v>4251</v>
      </c>
      <c r="C110" s="43">
        <f>H110</f>
        <v>0</v>
      </c>
      <c r="D110" s="44" t="s">
        <v>187</v>
      </c>
      <c r="E110" s="44"/>
      <c r="F110" s="21"/>
      <c r="G110" s="43">
        <f>SUM(G111:G111)</f>
        <v>0</v>
      </c>
      <c r="H110" s="43">
        <f>SUM(H111:H111)</f>
        <v>0</v>
      </c>
      <c r="I110" s="45"/>
      <c r="J110" s="45"/>
      <c r="K110" s="45"/>
      <c r="L110" s="23"/>
    </row>
    <row r="111" spans="1:12" s="6" customFormat="1" ht="15" customHeight="1">
      <c r="A111" s="24" t="s">
        <v>194</v>
      </c>
      <c r="B111" s="24">
        <v>42519</v>
      </c>
      <c r="C111" s="37"/>
      <c r="D111" s="21" t="s">
        <v>188</v>
      </c>
      <c r="E111" s="21"/>
      <c r="F111" s="21" t="s">
        <v>133</v>
      </c>
      <c r="G111" s="37">
        <f>ROUND(H111/1.25,0)</f>
        <v>0</v>
      </c>
      <c r="H111" s="36">
        <v>0</v>
      </c>
      <c r="I111" s="22"/>
      <c r="J111" s="22"/>
      <c r="K111" s="23" t="s">
        <v>198</v>
      </c>
      <c r="L111" s="23"/>
    </row>
    <row r="112" spans="1:12" s="6" customFormat="1" ht="15" customHeight="1">
      <c r="A112" s="30"/>
      <c r="B112" s="30">
        <v>45</v>
      </c>
      <c r="C112" s="38">
        <f>H112</f>
        <v>236297.45</v>
      </c>
      <c r="D112" s="18" t="s">
        <v>180</v>
      </c>
      <c r="E112" s="18"/>
      <c r="F112" s="17"/>
      <c r="G112" s="38">
        <f>G113</f>
        <v>189038</v>
      </c>
      <c r="H112" s="38">
        <f>H113</f>
        <v>236297.45</v>
      </c>
      <c r="I112" s="31"/>
      <c r="J112" s="31"/>
      <c r="K112" s="31"/>
      <c r="L112" s="20"/>
    </row>
    <row r="113" spans="1:12" s="6" customFormat="1" ht="15" customHeight="1">
      <c r="A113" s="42"/>
      <c r="B113" s="42">
        <v>451</v>
      </c>
      <c r="C113" s="43">
        <f>H113</f>
        <v>236297.45</v>
      </c>
      <c r="D113" s="44" t="s">
        <v>181</v>
      </c>
      <c r="E113" s="44"/>
      <c r="F113" s="21"/>
      <c r="G113" s="43">
        <f>ROUND(H113/1.25,0)</f>
        <v>189038</v>
      </c>
      <c r="H113" s="43">
        <f>H114</f>
        <v>236297.45</v>
      </c>
      <c r="I113" s="45"/>
      <c r="J113" s="45"/>
      <c r="K113" s="45"/>
      <c r="L113" s="23"/>
    </row>
    <row r="114" spans="1:12" s="6" customFormat="1" ht="15" customHeight="1">
      <c r="A114" s="42" t="s">
        <v>212</v>
      </c>
      <c r="B114" s="42">
        <v>4511</v>
      </c>
      <c r="C114" s="43">
        <f>H114</f>
        <v>236297.45</v>
      </c>
      <c r="D114" s="44" t="s">
        <v>182</v>
      </c>
      <c r="E114" s="44"/>
      <c r="F114" s="21"/>
      <c r="G114" s="43">
        <f>ROUND(H114/1.25,0)</f>
        <v>189038</v>
      </c>
      <c r="H114" s="43">
        <f>SUM(H115:H117)</f>
        <v>236297.45</v>
      </c>
      <c r="I114" s="45"/>
      <c r="J114" s="45"/>
      <c r="K114" s="45"/>
      <c r="L114" s="23"/>
    </row>
    <row r="115" spans="1:12" s="6" customFormat="1" ht="15" customHeight="1">
      <c r="A115" s="24" t="s">
        <v>213</v>
      </c>
      <c r="B115" s="24">
        <v>45111</v>
      </c>
      <c r="C115" s="55"/>
      <c r="D115" s="21" t="s">
        <v>214</v>
      </c>
      <c r="E115" s="44"/>
      <c r="F115" s="21"/>
      <c r="G115" s="37">
        <f>ROUND(H115/1.25,0)</f>
        <v>10059</v>
      </c>
      <c r="H115" s="37">
        <v>12573.75</v>
      </c>
      <c r="I115" s="45"/>
      <c r="J115" s="45"/>
      <c r="K115" s="23" t="s">
        <v>198</v>
      </c>
      <c r="L115" s="23"/>
    </row>
    <row r="116" spans="1:12" s="6" customFormat="1" ht="15" customHeight="1">
      <c r="A116" s="24" t="s">
        <v>213</v>
      </c>
      <c r="B116" s="24">
        <v>45111</v>
      </c>
      <c r="C116" s="55"/>
      <c r="D116" s="21" t="s">
        <v>215</v>
      </c>
      <c r="E116" s="44"/>
      <c r="F116" s="21"/>
      <c r="G116" s="37">
        <f>ROUND(H116/1.25,0)</f>
        <v>2979</v>
      </c>
      <c r="H116" s="37">
        <v>3723.7</v>
      </c>
      <c r="I116" s="45"/>
      <c r="J116" s="45"/>
      <c r="K116" s="23" t="s">
        <v>198</v>
      </c>
      <c r="L116" s="23"/>
    </row>
    <row r="117" spans="1:12" s="6" customFormat="1" ht="29.25" customHeight="1">
      <c r="A117" s="24" t="s">
        <v>213</v>
      </c>
      <c r="B117" s="24">
        <v>45111</v>
      </c>
      <c r="C117" s="55"/>
      <c r="D117" s="21" t="s">
        <v>201</v>
      </c>
      <c r="E117" s="21"/>
      <c r="F117" s="21" t="s">
        <v>133</v>
      </c>
      <c r="G117" s="37">
        <f>ROUND(H117/1.25,0)</f>
        <v>176000</v>
      </c>
      <c r="H117" s="36">
        <v>220000</v>
      </c>
      <c r="I117" s="22"/>
      <c r="J117" s="22"/>
      <c r="K117" s="23" t="s">
        <v>198</v>
      </c>
      <c r="L117" s="23"/>
    </row>
    <row r="118" spans="1:12" s="3" customFormat="1" ht="15" customHeight="1">
      <c r="A118" s="32"/>
      <c r="B118" s="32"/>
      <c r="C118" s="41"/>
      <c r="D118" s="32" t="s">
        <v>51</v>
      </c>
      <c r="E118" s="32"/>
      <c r="F118" s="32"/>
      <c r="G118" s="48">
        <f>G13+G85+G91+G112</f>
        <v>820729</v>
      </c>
      <c r="H118" s="48">
        <f>H13+H85+H91+H112</f>
        <v>1128099.99</v>
      </c>
      <c r="I118" s="33"/>
      <c r="J118" s="33"/>
      <c r="K118" s="33"/>
      <c r="L118" s="34"/>
    </row>
    <row r="119" spans="1:12" s="3" customFormat="1" ht="13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s="3" customFormat="1" ht="13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s="3" customFormat="1" ht="13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s="3" customFormat="1" ht="13.5">
      <c r="A122" s="50" t="s">
        <v>169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</row>
    <row r="123" spans="1:14" s="3" customFormat="1" ht="16.5" customHeight="1">
      <c r="A123" s="14"/>
      <c r="B123" s="14"/>
      <c r="C123" s="13"/>
      <c r="D123" s="14"/>
      <c r="E123" s="14"/>
      <c r="F123" s="15"/>
      <c r="G123" s="14"/>
      <c r="J123" s="9"/>
      <c r="K123" s="9"/>
      <c r="L123" s="9"/>
      <c r="M123" s="8"/>
      <c r="N123" s="8"/>
    </row>
    <row r="124" spans="1:14" s="3" customFormat="1" ht="13.5" customHeight="1">
      <c r="A124" s="51" t="s">
        <v>197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8"/>
      <c r="N124" s="8"/>
    </row>
    <row r="125" spans="2:14" s="3" customFormat="1" ht="10.5" customHeight="1">
      <c r="B125" s="14"/>
      <c r="C125" s="14"/>
      <c r="D125" s="14"/>
      <c r="E125" s="14"/>
      <c r="F125" s="15"/>
      <c r="G125" s="14"/>
      <c r="J125" s="52" t="s">
        <v>52</v>
      </c>
      <c r="K125" s="52"/>
      <c r="L125" s="9"/>
      <c r="M125" s="8"/>
      <c r="N125" s="8"/>
    </row>
    <row r="126" spans="1:12" s="3" customFormat="1" ht="10.5" customHeight="1">
      <c r="A126" s="14"/>
      <c r="B126" s="14"/>
      <c r="C126" s="14"/>
      <c r="D126" s="14"/>
      <c r="E126" s="14"/>
      <c r="F126" s="15"/>
      <c r="G126" s="14"/>
      <c r="J126" s="52" t="s">
        <v>157</v>
      </c>
      <c r="K126" s="52"/>
      <c r="L126" s="12"/>
    </row>
    <row r="127" spans="1:55" s="8" customFormat="1" ht="13.5">
      <c r="A127" s="10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</row>
    <row r="128" spans="1:55" s="8" customFormat="1" ht="13.5">
      <c r="A128" s="10"/>
      <c r="B128" s="9"/>
      <c r="C128" s="9"/>
      <c r="D128" s="9"/>
      <c r="E128" s="9"/>
      <c r="F128" s="9"/>
      <c r="G128" s="9"/>
      <c r="H128" s="9"/>
      <c r="I128" s="9"/>
      <c r="J128" s="11"/>
      <c r="K128" s="11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</row>
    <row r="129" spans="1:55" s="8" customFormat="1" ht="13.5">
      <c r="A129" s="1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1:55" s="8" customFormat="1" ht="13.5">
      <c r="A130" s="10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</row>
    <row r="131" spans="1:55" s="8" customFormat="1" ht="13.5">
      <c r="A131" s="10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</row>
    <row r="132" spans="1:55" s="8" customFormat="1" ht="13.5">
      <c r="A132" s="10"/>
      <c r="B132" s="9"/>
      <c r="C132" s="9"/>
      <c r="D132" s="9"/>
      <c r="E132" s="9"/>
      <c r="F132" s="9"/>
      <c r="G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s="8" customFormat="1" ht="13.5">
      <c r="A133" s="10"/>
      <c r="B133" s="9"/>
      <c r="C133" s="9"/>
      <c r="D133" s="9"/>
      <c r="E133" s="9"/>
      <c r="F133" s="9"/>
      <c r="G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1:55" s="8" customFormat="1" ht="13.5">
      <c r="A134" s="10"/>
      <c r="B134" s="9"/>
      <c r="C134" s="9"/>
      <c r="D134" s="9"/>
      <c r="E134" s="9"/>
      <c r="F134" s="9"/>
      <c r="G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:55" s="8" customFormat="1" ht="13.5">
      <c r="A135" s="10"/>
      <c r="B135" s="9"/>
      <c r="C135" s="9"/>
      <c r="D135" s="9"/>
      <c r="E135" s="9"/>
      <c r="F135" s="9"/>
      <c r="G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s="8" customFormat="1" ht="13.5">
      <c r="A136" s="10"/>
      <c r="B136" s="9"/>
      <c r="C136" s="9"/>
      <c r="D136" s="9"/>
      <c r="E136" s="9"/>
      <c r="F136" s="9"/>
      <c r="G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s="8" customFormat="1" ht="13.5">
      <c r="A137" s="10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s="8" customFormat="1" ht="13.5">
      <c r="A138" s="10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s="8" customFormat="1" ht="13.5">
      <c r="A139" s="10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:55" s="8" customFormat="1" ht="13.5">
      <c r="A140" s="10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s="8" customFormat="1" ht="13.5">
      <c r="A141" s="1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s="8" customFormat="1" ht="13.5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8" customFormat="1" ht="13.5">
      <c r="A143" s="10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8" customFormat="1" ht="13.5">
      <c r="A144" s="10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s="8" customFormat="1" ht="13.5">
      <c r="A145" s="10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s="8" customFormat="1" ht="13.5">
      <c r="A146" s="10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s="8" customFormat="1" ht="13.5">
      <c r="A147" s="10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s="8" customFormat="1" ht="13.5">
      <c r="A148" s="10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s="8" customFormat="1" ht="13.5">
      <c r="A149" s="10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s="8" customFormat="1" ht="13.5">
      <c r="A150" s="10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s="8" customFormat="1" ht="13.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s="8" customFormat="1" ht="13.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="8" customFormat="1" ht="12.75">
      <c r="A153" s="7"/>
    </row>
    <row r="154" s="8" customFormat="1" ht="12.75">
      <c r="A154" s="7"/>
    </row>
    <row r="155" s="8" customFormat="1" ht="12.75">
      <c r="A155" s="7"/>
    </row>
    <row r="156" s="8" customFormat="1" ht="12.75">
      <c r="A156" s="7"/>
    </row>
    <row r="157" s="8" customFormat="1" ht="12.75">
      <c r="A157" s="7"/>
    </row>
    <row r="158" s="8" customFormat="1" ht="12.75">
      <c r="A158" s="7"/>
    </row>
    <row r="159" s="8" customFormat="1" ht="12.75">
      <c r="A159" s="7"/>
    </row>
    <row r="160" s="8" customFormat="1" ht="12.75">
      <c r="A160" s="7"/>
    </row>
    <row r="161" s="8" customFormat="1" ht="12.75">
      <c r="A161" s="7"/>
    </row>
    <row r="162" s="8" customFormat="1" ht="12.75">
      <c r="A162" s="7"/>
    </row>
    <row r="163" s="8" customFormat="1" ht="12.75">
      <c r="A163" s="7"/>
    </row>
    <row r="164" s="8" customFormat="1" ht="12.75">
      <c r="A164" s="7"/>
    </row>
    <row r="165" s="8" customFormat="1" ht="12.75">
      <c r="A165" s="7"/>
    </row>
    <row r="166" s="8" customFormat="1" ht="12.75">
      <c r="A166" s="7"/>
    </row>
    <row r="167" s="8" customFormat="1" ht="12.75">
      <c r="A167" s="7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="8" customFormat="1" ht="12.75">
      <c r="A438" s="7"/>
    </row>
    <row r="439" s="8" customFormat="1" ht="12.75">
      <c r="A439" s="7"/>
    </row>
    <row r="440" s="8" customFormat="1" ht="12.75">
      <c r="A440" s="7"/>
    </row>
    <row r="441" s="8" customFormat="1" ht="12.75">
      <c r="A441" s="7"/>
    </row>
    <row r="442" s="8" customFormat="1" ht="12.75">
      <c r="A442" s="7"/>
    </row>
    <row r="443" spans="1:11" s="8" customFormat="1" ht="12.75">
      <c r="A443" s="1"/>
      <c r="B443"/>
      <c r="C443"/>
      <c r="D443"/>
      <c r="E443"/>
      <c r="F443"/>
      <c r="G443"/>
      <c r="H443"/>
      <c r="I443"/>
      <c r="J443"/>
      <c r="K443"/>
    </row>
    <row r="444" spans="1:11" s="8" customFormat="1" ht="12.75">
      <c r="A444" s="1"/>
      <c r="B444"/>
      <c r="C444"/>
      <c r="D444"/>
      <c r="E444"/>
      <c r="F444"/>
      <c r="G444"/>
      <c r="H444"/>
      <c r="I444"/>
      <c r="J444"/>
      <c r="K444"/>
    </row>
    <row r="445" spans="1:11" s="8" customFormat="1" ht="12.75">
      <c r="A445" s="1"/>
      <c r="B445"/>
      <c r="C445"/>
      <c r="D445"/>
      <c r="E445"/>
      <c r="F445"/>
      <c r="G445"/>
      <c r="H445"/>
      <c r="I445"/>
      <c r="J445"/>
      <c r="K445"/>
    </row>
    <row r="446" spans="1:11" s="8" customFormat="1" ht="12.75">
      <c r="A446" s="1"/>
      <c r="B446"/>
      <c r="C446"/>
      <c r="D446"/>
      <c r="E446"/>
      <c r="F446"/>
      <c r="G446"/>
      <c r="H446"/>
      <c r="I446"/>
      <c r="J446"/>
      <c r="K446"/>
    </row>
    <row r="447" spans="1:11" s="8" customFormat="1" ht="12.75">
      <c r="A447" s="1"/>
      <c r="B447"/>
      <c r="C447"/>
      <c r="D447"/>
      <c r="E447"/>
      <c r="F447"/>
      <c r="G447"/>
      <c r="H447"/>
      <c r="I447"/>
      <c r="J447"/>
      <c r="K447"/>
    </row>
    <row r="448" spans="1:11" s="8" customFormat="1" ht="12.75">
      <c r="A448" s="1"/>
      <c r="B448"/>
      <c r="C448"/>
      <c r="D448"/>
      <c r="E448"/>
      <c r="F448"/>
      <c r="G448"/>
      <c r="H448"/>
      <c r="I448"/>
      <c r="J448"/>
      <c r="K448"/>
    </row>
    <row r="449" spans="1:11" s="8" customFormat="1" ht="12.75">
      <c r="A449" s="1"/>
      <c r="B449"/>
      <c r="C449"/>
      <c r="D449"/>
      <c r="E449"/>
      <c r="F449"/>
      <c r="G449"/>
      <c r="H449"/>
      <c r="I449"/>
      <c r="J449"/>
      <c r="K449"/>
    </row>
    <row r="450" spans="1:11" s="8" customFormat="1" ht="12.75">
      <c r="A450" s="1"/>
      <c r="B450"/>
      <c r="C450"/>
      <c r="D450"/>
      <c r="E450"/>
      <c r="F450"/>
      <c r="G450"/>
      <c r="H450"/>
      <c r="I450"/>
      <c r="J450"/>
      <c r="K450"/>
    </row>
    <row r="451" spans="1:11" s="8" customFormat="1" ht="12.75">
      <c r="A451" s="1"/>
      <c r="B451"/>
      <c r="C451"/>
      <c r="D451"/>
      <c r="E451"/>
      <c r="F451"/>
      <c r="G451"/>
      <c r="H451"/>
      <c r="I451"/>
      <c r="J451"/>
      <c r="K451"/>
    </row>
    <row r="452" spans="1:11" s="8" customFormat="1" ht="12.75">
      <c r="A452" s="1"/>
      <c r="B452"/>
      <c r="C452"/>
      <c r="D452"/>
      <c r="E452"/>
      <c r="F452"/>
      <c r="G452"/>
      <c r="H452"/>
      <c r="I452"/>
      <c r="J452"/>
      <c r="K452"/>
    </row>
    <row r="453" spans="1:11" s="8" customFormat="1" ht="12.75">
      <c r="A453" s="1"/>
      <c r="B453"/>
      <c r="C453"/>
      <c r="D453"/>
      <c r="E453"/>
      <c r="F453"/>
      <c r="G453"/>
      <c r="H453"/>
      <c r="I453"/>
      <c r="J453"/>
      <c r="K453"/>
    </row>
    <row r="454" spans="1:11" s="8" customFormat="1" ht="12.75">
      <c r="A454" s="1"/>
      <c r="B454"/>
      <c r="C454"/>
      <c r="D454"/>
      <c r="E454"/>
      <c r="F454"/>
      <c r="G454"/>
      <c r="H454"/>
      <c r="I454"/>
      <c r="J454"/>
      <c r="K454"/>
    </row>
    <row r="455" spans="1:11" s="8" customFormat="1" ht="12.75">
      <c r="A455" s="1"/>
      <c r="B455"/>
      <c r="C455"/>
      <c r="D455"/>
      <c r="E455"/>
      <c r="F455"/>
      <c r="G455"/>
      <c r="H455"/>
      <c r="I455"/>
      <c r="J455"/>
      <c r="K455"/>
    </row>
    <row r="456" spans="1:11" s="8" customFormat="1" ht="12.75">
      <c r="A456" s="1"/>
      <c r="B456"/>
      <c r="C456"/>
      <c r="D456"/>
      <c r="E456"/>
      <c r="F456"/>
      <c r="G456"/>
      <c r="H456"/>
      <c r="I456"/>
      <c r="J456"/>
      <c r="K456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ht="12.75">
      <c r="A1289" s="1"/>
      <c r="B1289"/>
      <c r="C1289"/>
      <c r="D1289"/>
      <c r="E1289"/>
      <c r="F1289"/>
      <c r="G1289"/>
      <c r="H1289"/>
      <c r="I1289"/>
      <c r="J1289"/>
      <c r="K1289"/>
    </row>
    <row r="1290" spans="1:11" s="8" customFormat="1" ht="12.75">
      <c r="A1290" s="1"/>
      <c r="B1290"/>
      <c r="C1290"/>
      <c r="D1290"/>
      <c r="E1290"/>
      <c r="F1290"/>
      <c r="G1290"/>
      <c r="H1290"/>
      <c r="I1290"/>
      <c r="J1290"/>
      <c r="K1290"/>
    </row>
    <row r="1291" spans="1:11" s="8" customFormat="1" ht="12.75">
      <c r="A1291" s="1"/>
      <c r="B1291"/>
      <c r="C1291"/>
      <c r="D1291"/>
      <c r="E1291"/>
      <c r="F1291"/>
      <c r="G1291"/>
      <c r="H1291"/>
      <c r="I1291"/>
      <c r="J1291"/>
      <c r="K1291"/>
    </row>
    <row r="1292" spans="1:11" s="8" customFormat="1" ht="12.75">
      <c r="A1292" s="1"/>
      <c r="B1292"/>
      <c r="C1292"/>
      <c r="D1292"/>
      <c r="E1292"/>
      <c r="F1292"/>
      <c r="G1292"/>
      <c r="H1292"/>
      <c r="I1292"/>
      <c r="J1292"/>
      <c r="K1292"/>
    </row>
    <row r="1293" spans="1:11" s="8" customFormat="1" ht="12.75">
      <c r="A1293" s="1"/>
      <c r="B1293"/>
      <c r="C1293"/>
      <c r="D1293"/>
      <c r="E1293"/>
      <c r="F1293"/>
      <c r="G1293"/>
      <c r="H1293"/>
      <c r="I1293"/>
      <c r="J1293"/>
      <c r="K1293"/>
    </row>
    <row r="1294" spans="1:11" s="8" customFormat="1" ht="12.75">
      <c r="A1294" s="1"/>
      <c r="B1294"/>
      <c r="C1294"/>
      <c r="D1294"/>
      <c r="E1294"/>
      <c r="F1294"/>
      <c r="G1294"/>
      <c r="H1294"/>
      <c r="I1294"/>
      <c r="J1294"/>
      <c r="K1294"/>
    </row>
  </sheetData>
  <sheetProtection/>
  <mergeCells count="11">
    <mergeCell ref="A1:L1"/>
    <mergeCell ref="A2:L2"/>
    <mergeCell ref="A3:L3"/>
    <mergeCell ref="A5:L5"/>
    <mergeCell ref="A7:L7"/>
    <mergeCell ref="A8:L8"/>
    <mergeCell ref="A122:L122"/>
    <mergeCell ref="A124:L124"/>
    <mergeCell ref="A9:L9"/>
    <mergeCell ref="J125:K125"/>
    <mergeCell ref="J126:K126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19:G21 G43 G66 G68 G74 G76 G97 G30 G35 G39 G56:G57 G71 G60 G62 G112 G82 G100:G10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Daniel</cp:lastModifiedBy>
  <cp:lastPrinted>2015-01-14T14:07:09Z</cp:lastPrinted>
  <dcterms:created xsi:type="dcterms:W3CDTF">2010-11-04T07:01:47Z</dcterms:created>
  <dcterms:modified xsi:type="dcterms:W3CDTF">2015-01-14T14:36:15Z</dcterms:modified>
  <cp:category/>
  <cp:version/>
  <cp:contentType/>
  <cp:contentStatus/>
</cp:coreProperties>
</file>