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<sst xmlns="http://schemas.openxmlformats.org/spreadsheetml/2006/main" count="417" uniqueCount="260">
  <si>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</si>
  <si>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</si>
  <si>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</si>
  <si>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</si>
  <si>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</si>
  <si>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</si>
  <si>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</si>
  <si>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</si>
  <si>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</si>
  <si>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</si>
  <si>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</si>
  <si>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</si>
  <si>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</si>
  <si>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</si>
  <si>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</si>
  <si>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</si>
  <si>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</si>
  <si>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</si>
  <si>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</si>
  <si>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</si>
  <si>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</si>
  <si>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</si>
  <si>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</si>
  <si>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</si>
  <si>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</si>
  <si>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</si>
  <si>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</si>
  <si>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</si>
  <si>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</si>
  <si>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</si>
  <si>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</si>
  <si>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</si>
  <si>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</si>
  <si>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</si>
  <si>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</si>
  <si>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</si>
  <si>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</si>
  <si>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</si>
  <si>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</si>
  <si>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</si>
  <si>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</si>
  <si>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</si>
  <si>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</si>
  <si>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</si>
  <si>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</si>
  <si>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</si>
  <si>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</si>
  <si>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</si>
  <si>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</si>
  <si>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</si>
  <si>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</si>
  <si>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</si>
  <si>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</si>
  <si>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</si>
  <si>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</si>
  <si>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</si>
  <si>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</si>
  <si>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</si>
  <si>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</si>
  <si>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</si>
  <si>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</si>
  <si>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</si>
  <si>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</si>
  <si>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</si>
  <si>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</si>
  <si>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</si>
  <si>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</si>
  <si>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</si>
  <si>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</si>
  <si>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</si>
  <si>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</si>
  <si>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</si>
  <si>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</si>
  <si>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</si>
  <si>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</si>
  <si>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</si>
  <si>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</si>
  <si>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</si>
  <si>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</si>
  <si>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</si>
  <si>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</si>
  <si>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</si>
  <si>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</si>
  <si>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</si>
  <si>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</si>
  <si>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</si>
  <si>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</si>
  <si>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</si>
  <si>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</si>
  <si>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</si>
  <si>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</si>
  <si>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</si>
  <si>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</si>
  <si>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</si>
  <si>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</si>
  <si>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</si>
  <si>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</si>
  <si>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</si>
  <si>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</si>
  <si>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</si>
  <si>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</si>
  <si>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</si>
  <si>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</si>
  <si>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</si>
  <si>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</si>
  <si>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</si>
  <si>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</si>
  <si>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</si>
  <si>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</si>
  <si>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</si>
  <si>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</si>
  <si>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</si>
  <si>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</si>
  <si>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</si>
  <si>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</si>
  <si>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</si>
  <si>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</si>
  <si>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</si>
  <si>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</si>
  <si>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</si>
  <si>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</si>
  <si>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</si>
  <si>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</si>
  <si>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</si>
  <si>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</si>
  <si>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</si>
  <si>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</si>
  <si>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</si>
  <si>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</si>
  <si>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</si>
  <si>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</si>
  <si>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</si>
  <si>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</si>
  <si>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</si>
  <si>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</si>
  <si>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</si>
  <si>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</si>
  <si>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</si>
  <si>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</si>
  <si>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22.</t>
  </si>
  <si>
    <t>22.1.</t>
  </si>
  <si>
    <t>Usluge banaka</t>
  </si>
  <si>
    <t>Ostali nespomenuti financijski rashodi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</si>
  <si>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</si>
  <si>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</si>
  <si>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</si>
  <si>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</si>
  <si>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</si>
  <si>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</si>
  <si>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</si>
  <si>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</si>
  <si>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</si>
  <si>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</si>
  <si>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</si>
  <si>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Tečajevi i stručni ispiti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</si>
  <si>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</si>
  <si>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</si>
  <si>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</si>
  <si>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</si>
  <si>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</si>
  <si>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</si>
  <si>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</si>
  <si>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</si>
  <si>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</si>
  <si>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</si>
  <si>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</si>
  <si>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</si>
  <si>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</si>
  <si>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</si>
  <si>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</si>
  <si>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</si>
  <si>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</si>
  <si>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</si>
  <si>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</si>
  <si>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</si>
  <si>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</si>
  <si>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</si>
  <si>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</si>
  <si>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Sportska i glazbena oprema</t>
  </si>
  <si>
    <t>Sportska oprema</t>
  </si>
  <si>
    <t>Glazbeni instrumenti i oprema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</si>
  <si>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</si>
  <si>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</si>
  <si>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</si>
  <si>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</si>
  <si>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</si>
  <si>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</si>
  <si>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</si>
  <si>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</si>
  <si>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</si>
  <si>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</si>
  <si>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</si>
  <si>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</si>
  <si>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</si>
  <si>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</si>
  <si>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</si>
  <si>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3.1.1.</t>
  </si>
  <si>
    <t>Seminari, savjetovanja i simpoziji - INO</t>
  </si>
  <si>
    <t>Radio i TV prijemnici</t>
  </si>
  <si>
    <t>Rekonstrukcija športske dvorane - VPŽ IZS</t>
  </si>
  <si>
    <t>Dodatna ulaganja na građevinskim objektima</t>
  </si>
  <si>
    <t>Dnevnice za službeni put u zemlji</t>
  </si>
  <si>
    <t>4.4.1.</t>
  </si>
  <si>
    <t>4.4.2.</t>
  </si>
  <si>
    <t>4.5.</t>
  </si>
  <si>
    <t>VPŽ - refundacija natjecanja</t>
  </si>
  <si>
    <t>Tuzemne članarine</t>
  </si>
  <si>
    <t>Naknada za nezapošljavanje invalida</t>
  </si>
  <si>
    <t>Rekonstrukcija radionice - VPŽ DEC</t>
  </si>
  <si>
    <t>21.3.</t>
  </si>
  <si>
    <t>24.2.</t>
  </si>
  <si>
    <t>27.</t>
  </si>
  <si>
    <t>27.1.</t>
  </si>
  <si>
    <t>5.3.</t>
  </si>
  <si>
    <t>Namirnice "Školska shema voća"</t>
  </si>
  <si>
    <t>3.1.2.</t>
  </si>
  <si>
    <t>Telefoni i ostala komunikacijska oprema</t>
  </si>
  <si>
    <t>Uređaji</t>
  </si>
  <si>
    <t>Strojevi</t>
  </si>
  <si>
    <t>Predsjednik Školskog odbora
dr.sc. Oliver Jukić, prof. v.š.</t>
  </si>
  <si>
    <t>Oprema za grijanje, ventilaciju i hlađenje</t>
  </si>
  <si>
    <t>25.2.</t>
  </si>
  <si>
    <t>28.</t>
  </si>
  <si>
    <t>28.1.</t>
  </si>
  <si>
    <t>23.2.</t>
  </si>
  <si>
    <t>23.3.</t>
  </si>
  <si>
    <t>Oprema za protupožarnu zaštitu (osim vozila)</t>
  </si>
  <si>
    <t>Oprema za održavanje i zaštitu - video nadzor</t>
  </si>
  <si>
    <t>Srednje škole Marka Marulića Slatina, na sjednici Školskog odbora održanoj dana 30.12.2019. godine</t>
  </si>
  <si>
    <t>Dnevnice Per diem</t>
  </si>
  <si>
    <t>Invest. održ. - rad (radove vodila VPŽ) - DEC</t>
  </si>
  <si>
    <t>Invest. održ. - rad (radove vodila VPŽ) - IZS</t>
  </si>
  <si>
    <t>11.4.</t>
  </si>
  <si>
    <t>Pričuva</t>
  </si>
  <si>
    <t>16.3.</t>
  </si>
  <si>
    <t>Usluge pri registraciji prijevoznih sredstava</t>
  </si>
  <si>
    <t>Naknade troškova osobama izvan radnog odnosa</t>
  </si>
  <si>
    <t>Naknade ostalih troškova - doprinosi HZZ SOR</t>
  </si>
  <si>
    <t>Premije osiguranja</t>
  </si>
  <si>
    <t>Premije osiguranja zaposlenih</t>
  </si>
  <si>
    <t>20.2.</t>
  </si>
  <si>
    <t>20.3.</t>
  </si>
  <si>
    <t>20.4.</t>
  </si>
  <si>
    <t>25.3.</t>
  </si>
  <si>
    <t>26.2.</t>
  </si>
  <si>
    <t>27.2.</t>
  </si>
  <si>
    <t>29.</t>
  </si>
  <si>
    <t>29.1.</t>
  </si>
  <si>
    <t>30.</t>
  </si>
  <si>
    <t>30.1.</t>
  </si>
  <si>
    <t>NEMATERIJALNA IMOVINA</t>
  </si>
  <si>
    <t>Licence</t>
  </si>
  <si>
    <t>41+42</t>
  </si>
  <si>
    <t xml:space="preserve">RASHODI ZA NABAVU DUGOTRAJNE IMOVINE </t>
  </si>
  <si>
    <t>Fin. plan za 2020.</t>
  </si>
  <si>
    <t xml:space="preserve">REBALANS PLANA NABAVE SREDNJE ŠKOLE MARKA MARULIĆA SLATINA ZA 2019. GODINU </t>
  </si>
  <si>
    <t>U  2019. godini  planiraju  se slijedeće nabave  roba, radova i usluga razvrstane  po  vrstama roba, radova</t>
  </si>
  <si>
    <t>Ovaj Rebalans Plana nabave stupa na snagu sa 01.siječnjem 2019. godine</t>
  </si>
  <si>
    <t>2019.</t>
  </si>
  <si>
    <t>Hitne intervencije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</si>
</sst>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 indent="1"/>
    </xf>
    <xf numFmtId="3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 inden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inden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right" vertical="center" indent="1"/>
    </xf>
    <xf numFmtId="0" fontId="7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 indent="1"/>
    </xf>
    <xf numFmtId="3" fontId="7" fillId="33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indent="1"/>
    </xf>
    <xf numFmtId="4" fontId="8" fillId="34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wrapText="1" indent="1"/>
    </xf>
    <xf numFmtId="4" fontId="7" fillId="33" borderId="10" xfId="0" applyNumberFormat="1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indent="1"/>
    </xf>
    <xf numFmtId="4" fontId="8" fillId="0" borderId="10" xfId="0" applyNumberFormat="1" applyFont="1" applyFill="1" applyBorder="1" applyAlignment="1">
      <alignment horizontal="right" vertical="center" wrapText="1" indent="1"/>
    </xf>
    <xf numFmtId="3" fontId="8" fillId="0" borderId="10" xfId="0" applyNumberFormat="1" applyFont="1" applyFill="1" applyBorder="1" applyAlignment="1">
      <alignment horizontal="right" vertical="center" wrapText="1" indent="1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3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12.75">
      <c r="A2" s="58" t="s">
        <v>228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" customFormat="1" ht="12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3" customFormat="1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</row>
    <row r="5" spans="1:12" s="4" customFormat="1" ht="15.75" customHeight="1">
      <c r="A5" s="59" t="s">
        <v>255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" customFormat="1" ht="6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s="3" customFormat="1" ht="12.75">
      <c r="A7" s="60" t="s">
        <v>125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3" customFormat="1" ht="12.75" customHeight="1">
      <c r="A8" s="52" t="s">
        <v>256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s="3" customFormat="1" ht="12.75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s="3" customFormat="1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3" customFormat="1" ht="40.5">
      <c r="A11" s="14" t="s">
        <v>51</v>
      </c>
      <c r="B11" s="14" t="s">
        <v>52</v>
      </c>
      <c r="C11" s="14" t="s">
        <v>254</v>
      </c>
      <c r="D11" s="14" t="s">
        <v>53</v>
      </c>
      <c r="E11" s="14" t="s">
        <v>151</v>
      </c>
      <c r="F11" s="14" t="s">
        <v>2</v>
      </c>
      <c r="G11" s="14" t="s">
        <v>3</v>
      </c>
      <c r="H11" s="14" t="s">
        <v>4</v>
      </c>
      <c r="I11" s="14" t="s">
        <v>145</v>
      </c>
      <c r="J11" s="14" t="s">
        <v>146</v>
      </c>
      <c r="K11" s="14" t="s">
        <v>147</v>
      </c>
      <c r="L11" s="14" t="s">
        <v>148</v>
      </c>
    </row>
    <row r="12" spans="1:12" s="3" customFormat="1" ht="14.2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s="3" customFormat="1" ht="14.25" customHeight="1">
      <c r="A13" s="15"/>
      <c r="B13" s="16">
        <v>3</v>
      </c>
      <c r="C13" s="33">
        <f>H13</f>
        <v>1441839.6900000002</v>
      </c>
      <c r="D13" s="16" t="s">
        <v>184</v>
      </c>
      <c r="E13" s="16"/>
      <c r="F13" s="15"/>
      <c r="G13" s="33">
        <f>G14+G18+G104</f>
        <v>809442</v>
      </c>
      <c r="H13" s="33">
        <f>H14+H18+H104</f>
        <v>1441839.6900000002</v>
      </c>
      <c r="I13" s="17"/>
      <c r="J13" s="17"/>
      <c r="K13" s="17"/>
      <c r="L13" s="18"/>
    </row>
    <row r="14" spans="1:12" s="3" customFormat="1" ht="14.25" customHeight="1">
      <c r="A14" s="15"/>
      <c r="B14" s="16">
        <v>31</v>
      </c>
      <c r="C14" s="33">
        <f>H14</f>
        <v>85689.22</v>
      </c>
      <c r="D14" s="16" t="s">
        <v>185</v>
      </c>
      <c r="E14" s="16"/>
      <c r="F14" s="15"/>
      <c r="G14" s="33">
        <f aca="true" t="shared" si="0" ref="G14:H16">G15</f>
        <v>68551</v>
      </c>
      <c r="H14" s="33">
        <f t="shared" si="0"/>
        <v>85689.22</v>
      </c>
      <c r="I14" s="17"/>
      <c r="J14" s="17"/>
      <c r="K14" s="17"/>
      <c r="L14" s="18"/>
    </row>
    <row r="15" spans="1:12" s="3" customFormat="1" ht="14.25" customHeight="1">
      <c r="A15" s="19"/>
      <c r="B15" s="42">
        <v>311</v>
      </c>
      <c r="C15" s="44">
        <f>H15</f>
        <v>85689.22</v>
      </c>
      <c r="D15" s="42" t="s">
        <v>186</v>
      </c>
      <c r="E15" s="42"/>
      <c r="F15" s="19"/>
      <c r="G15" s="44">
        <f t="shared" si="0"/>
        <v>68551</v>
      </c>
      <c r="H15" s="44">
        <f t="shared" si="0"/>
        <v>85689.22</v>
      </c>
      <c r="I15" s="45"/>
      <c r="J15" s="45"/>
      <c r="K15" s="45"/>
      <c r="L15" s="21"/>
    </row>
    <row r="16" spans="1:12" s="3" customFormat="1" ht="14.25" customHeight="1">
      <c r="A16" s="19"/>
      <c r="B16" s="42">
        <v>3111</v>
      </c>
      <c r="C16" s="44">
        <f>H16</f>
        <v>85689.22</v>
      </c>
      <c r="D16" s="42" t="s">
        <v>187</v>
      </c>
      <c r="E16" s="42"/>
      <c r="F16" s="19"/>
      <c r="G16" s="44">
        <f t="shared" si="0"/>
        <v>68551</v>
      </c>
      <c r="H16" s="44">
        <f t="shared" si="0"/>
        <v>85689.22</v>
      </c>
      <c r="I16" s="45"/>
      <c r="J16" s="45"/>
      <c r="K16" s="45"/>
      <c r="L16" s="21"/>
    </row>
    <row r="17" spans="1:12" s="3" customFormat="1" ht="14.25" customHeight="1">
      <c r="A17" s="19"/>
      <c r="B17" s="19">
        <v>31</v>
      </c>
      <c r="C17" s="34"/>
      <c r="D17" s="19" t="s">
        <v>188</v>
      </c>
      <c r="E17" s="19"/>
      <c r="F17" s="19" t="s">
        <v>124</v>
      </c>
      <c r="G17" s="35">
        <f>ROUND(H17/1.25,0)</f>
        <v>68551</v>
      </c>
      <c r="H17" s="34">
        <v>85689.22</v>
      </c>
      <c r="I17" s="20"/>
      <c r="J17" s="20"/>
      <c r="K17" s="21" t="s">
        <v>258</v>
      </c>
      <c r="L17" s="21"/>
    </row>
    <row r="18" spans="1:12" s="3" customFormat="1" ht="14.25" customHeight="1">
      <c r="A18" s="15"/>
      <c r="B18" s="16">
        <v>32</v>
      </c>
      <c r="C18" s="33">
        <f>H18</f>
        <v>1352599.4500000002</v>
      </c>
      <c r="D18" s="16" t="s">
        <v>108</v>
      </c>
      <c r="E18" s="16"/>
      <c r="F18" s="15"/>
      <c r="G18" s="33">
        <f>G19+G33+G55+G94</f>
        <v>738050</v>
      </c>
      <c r="H18" s="33">
        <f>H19+H33+H55+H91+H94</f>
        <v>1352599.4500000002</v>
      </c>
      <c r="I18" s="17"/>
      <c r="J18" s="17"/>
      <c r="K18" s="17"/>
      <c r="L18" s="18"/>
    </row>
    <row r="19" spans="1:12" s="3" customFormat="1" ht="14.25" customHeight="1">
      <c r="A19" s="19"/>
      <c r="B19" s="42">
        <v>321</v>
      </c>
      <c r="C19" s="44">
        <f>H19</f>
        <v>211136.13</v>
      </c>
      <c r="D19" s="42" t="s">
        <v>55</v>
      </c>
      <c r="E19" s="42"/>
      <c r="F19" s="19"/>
      <c r="G19" s="44">
        <f>G20+G27+G29</f>
        <v>168909</v>
      </c>
      <c r="H19" s="44">
        <f>H20+H27+H29</f>
        <v>211136.13</v>
      </c>
      <c r="I19" s="45"/>
      <c r="J19" s="45"/>
      <c r="K19" s="45"/>
      <c r="L19" s="21"/>
    </row>
    <row r="20" spans="1:12" s="3" customFormat="1" ht="14.25" customHeight="1">
      <c r="A20" s="42" t="s">
        <v>92</v>
      </c>
      <c r="B20" s="42">
        <v>3211</v>
      </c>
      <c r="C20" s="44">
        <f>H20</f>
        <v>119140.45999999999</v>
      </c>
      <c r="D20" s="42" t="s">
        <v>91</v>
      </c>
      <c r="E20" s="42"/>
      <c r="F20" s="19"/>
      <c r="G20" s="44">
        <f>SUM(G21:G26)</f>
        <v>95312</v>
      </c>
      <c r="H20" s="44">
        <f>SUM(H21:H26)</f>
        <v>119140.45999999999</v>
      </c>
      <c r="I20" s="45"/>
      <c r="J20" s="45"/>
      <c r="K20" s="45"/>
      <c r="L20" s="21"/>
    </row>
    <row r="21" spans="1:12" s="3" customFormat="1" ht="14.25" customHeight="1">
      <c r="A21" s="19" t="s">
        <v>5</v>
      </c>
      <c r="B21" s="19">
        <v>32111</v>
      </c>
      <c r="C21" s="34"/>
      <c r="D21" s="19" t="s">
        <v>201</v>
      </c>
      <c r="E21" s="19"/>
      <c r="F21" s="19" t="s">
        <v>124</v>
      </c>
      <c r="G21" s="35">
        <f aca="true" t="shared" si="1" ref="G21:G26">ROUND(H21/1.25,0)</f>
        <v>24376</v>
      </c>
      <c r="H21" s="34">
        <v>30470</v>
      </c>
      <c r="I21" s="20"/>
      <c r="J21" s="20"/>
      <c r="K21" s="21" t="s">
        <v>258</v>
      </c>
      <c r="L21" s="21"/>
    </row>
    <row r="22" spans="1:12" s="3" customFormat="1" ht="14.25" customHeight="1">
      <c r="A22" s="19" t="s">
        <v>93</v>
      </c>
      <c r="B22" s="19">
        <v>32112</v>
      </c>
      <c r="C22" s="34"/>
      <c r="D22" s="19" t="s">
        <v>192</v>
      </c>
      <c r="E22" s="19"/>
      <c r="F22" s="19" t="s">
        <v>124</v>
      </c>
      <c r="G22" s="35">
        <f t="shared" si="1"/>
        <v>21182</v>
      </c>
      <c r="H22" s="34">
        <v>26477.28</v>
      </c>
      <c r="I22" s="20"/>
      <c r="J22" s="20"/>
      <c r="K22" s="21" t="s">
        <v>258</v>
      </c>
      <c r="L22" s="21"/>
    </row>
    <row r="23" spans="1:12" s="3" customFormat="1" ht="14.25" customHeight="1">
      <c r="A23" s="19" t="s">
        <v>94</v>
      </c>
      <c r="B23" s="19">
        <v>32113</v>
      </c>
      <c r="C23" s="34"/>
      <c r="D23" s="19" t="s">
        <v>193</v>
      </c>
      <c r="E23" s="19"/>
      <c r="F23" s="19" t="s">
        <v>124</v>
      </c>
      <c r="G23" s="35">
        <f t="shared" si="1"/>
        <v>6939</v>
      </c>
      <c r="H23" s="34">
        <v>8674</v>
      </c>
      <c r="I23" s="20"/>
      <c r="J23" s="20"/>
      <c r="K23" s="21" t="s">
        <v>258</v>
      </c>
      <c r="L23" s="21"/>
    </row>
    <row r="24" spans="1:12" s="3" customFormat="1" ht="14.25" customHeight="1">
      <c r="A24" s="19" t="s">
        <v>189</v>
      </c>
      <c r="B24" s="19">
        <v>32114</v>
      </c>
      <c r="C24" s="34"/>
      <c r="D24" s="19" t="s">
        <v>194</v>
      </c>
      <c r="E24" s="19"/>
      <c r="F24" s="19" t="s">
        <v>124</v>
      </c>
      <c r="G24" s="35">
        <f t="shared" si="1"/>
        <v>0</v>
      </c>
      <c r="H24" s="34">
        <v>0</v>
      </c>
      <c r="I24" s="20"/>
      <c r="J24" s="20"/>
      <c r="K24" s="21" t="s">
        <v>258</v>
      </c>
      <c r="L24" s="21"/>
    </row>
    <row r="25" spans="1:12" s="3" customFormat="1" ht="14.25" customHeight="1">
      <c r="A25" s="19" t="s">
        <v>190</v>
      </c>
      <c r="B25" s="19">
        <v>32115</v>
      </c>
      <c r="C25" s="34"/>
      <c r="D25" s="19" t="s">
        <v>195</v>
      </c>
      <c r="E25" s="19"/>
      <c r="F25" s="19" t="s">
        <v>124</v>
      </c>
      <c r="G25" s="35">
        <f t="shared" si="1"/>
        <v>24290</v>
      </c>
      <c r="H25" s="34">
        <v>30362.64</v>
      </c>
      <c r="I25" s="20"/>
      <c r="J25" s="20"/>
      <c r="K25" s="21" t="s">
        <v>258</v>
      </c>
      <c r="L25" s="21"/>
    </row>
    <row r="26" spans="1:12" s="3" customFormat="1" ht="14.25" customHeight="1">
      <c r="A26" s="19" t="s">
        <v>191</v>
      </c>
      <c r="B26" s="19">
        <v>32117</v>
      </c>
      <c r="C26" s="34"/>
      <c r="D26" s="19" t="s">
        <v>229</v>
      </c>
      <c r="E26" s="19"/>
      <c r="F26" s="19" t="s">
        <v>124</v>
      </c>
      <c r="G26" s="35">
        <f t="shared" si="1"/>
        <v>18525</v>
      </c>
      <c r="H26" s="34">
        <v>23156.54</v>
      </c>
      <c r="I26" s="20"/>
      <c r="J26" s="20"/>
      <c r="K26" s="21" t="s">
        <v>258</v>
      </c>
      <c r="L26" s="21"/>
    </row>
    <row r="27" spans="1:12" s="3" customFormat="1" ht="14.25" customHeight="1">
      <c r="A27" s="42" t="s">
        <v>95</v>
      </c>
      <c r="B27" s="42">
        <v>3212</v>
      </c>
      <c r="C27" s="44">
        <f>H27</f>
        <v>81190.72</v>
      </c>
      <c r="D27" s="42" t="s">
        <v>90</v>
      </c>
      <c r="E27" s="42"/>
      <c r="F27" s="19"/>
      <c r="G27" s="41">
        <f>G28</f>
        <v>64953</v>
      </c>
      <c r="H27" s="41">
        <f>H28</f>
        <v>81190.72</v>
      </c>
      <c r="I27" s="43"/>
      <c r="J27" s="43"/>
      <c r="K27" s="43"/>
      <c r="L27" s="21"/>
    </row>
    <row r="28" spans="1:12" s="3" customFormat="1" ht="14.25" customHeight="1">
      <c r="A28" s="19" t="s">
        <v>7</v>
      </c>
      <c r="B28" s="19">
        <v>32121</v>
      </c>
      <c r="C28" s="34"/>
      <c r="D28" s="19" t="s">
        <v>90</v>
      </c>
      <c r="E28" s="19"/>
      <c r="F28" s="19" t="s">
        <v>124</v>
      </c>
      <c r="G28" s="35">
        <f>ROUND(H28/1.25,0)</f>
        <v>64953</v>
      </c>
      <c r="H28" s="34">
        <v>81190.72</v>
      </c>
      <c r="I28" s="20"/>
      <c r="J28" s="20"/>
      <c r="K28" s="21" t="s">
        <v>258</v>
      </c>
      <c r="L28" s="21"/>
    </row>
    <row r="29" spans="1:12" s="3" customFormat="1" ht="14.25" customHeight="1">
      <c r="A29" s="42" t="s">
        <v>57</v>
      </c>
      <c r="B29" s="42">
        <v>3213</v>
      </c>
      <c r="C29" s="44">
        <f>H29</f>
        <v>10804.95</v>
      </c>
      <c r="D29" s="42" t="s">
        <v>6</v>
      </c>
      <c r="E29" s="42"/>
      <c r="F29" s="19"/>
      <c r="G29" s="41">
        <f>G30+G31+G32</f>
        <v>8644</v>
      </c>
      <c r="H29" s="41">
        <f>H30+H31+H32</f>
        <v>10804.95</v>
      </c>
      <c r="I29" s="43"/>
      <c r="J29" s="43"/>
      <c r="K29" s="43"/>
      <c r="L29" s="21"/>
    </row>
    <row r="30" spans="1:12" s="3" customFormat="1" ht="14.25" customHeight="1">
      <c r="A30" s="22" t="s">
        <v>9</v>
      </c>
      <c r="B30" s="22">
        <v>32131</v>
      </c>
      <c r="C30" s="35"/>
      <c r="D30" s="22" t="s">
        <v>109</v>
      </c>
      <c r="E30" s="22"/>
      <c r="F30" s="19" t="s">
        <v>124</v>
      </c>
      <c r="G30" s="35">
        <f>ROUND(H30/1.25,0)</f>
        <v>8644</v>
      </c>
      <c r="H30" s="34">
        <v>10804.95</v>
      </c>
      <c r="I30" s="20"/>
      <c r="J30" s="20"/>
      <c r="K30" s="21" t="s">
        <v>258</v>
      </c>
      <c r="L30" s="21"/>
    </row>
    <row r="31" spans="1:12" s="3" customFormat="1" ht="14.25" customHeight="1">
      <c r="A31" s="48" t="s">
        <v>196</v>
      </c>
      <c r="B31" s="22">
        <v>32131</v>
      </c>
      <c r="C31" s="35"/>
      <c r="D31" s="22" t="s">
        <v>197</v>
      </c>
      <c r="E31" s="22"/>
      <c r="F31" s="19" t="s">
        <v>124</v>
      </c>
      <c r="G31" s="35">
        <f>ROUND(H31/1.25,0)</f>
        <v>0</v>
      </c>
      <c r="H31" s="34">
        <v>0</v>
      </c>
      <c r="I31" s="20"/>
      <c r="J31" s="20"/>
      <c r="K31" s="21" t="s">
        <v>258</v>
      </c>
      <c r="L31" s="21"/>
    </row>
    <row r="32" spans="1:12" s="3" customFormat="1" ht="14.25" customHeight="1">
      <c r="A32" s="22" t="s">
        <v>215</v>
      </c>
      <c r="B32" s="22">
        <v>32132</v>
      </c>
      <c r="C32" s="35"/>
      <c r="D32" s="22" t="s">
        <v>154</v>
      </c>
      <c r="E32" s="22"/>
      <c r="F32" s="19" t="s">
        <v>124</v>
      </c>
      <c r="G32" s="35">
        <f>ROUND(H32/1.25,0)</f>
        <v>0</v>
      </c>
      <c r="H32" s="34">
        <v>0</v>
      </c>
      <c r="I32" s="20"/>
      <c r="J32" s="20"/>
      <c r="K32" s="21" t="s">
        <v>258</v>
      </c>
      <c r="L32" s="21"/>
    </row>
    <row r="33" spans="1:12" s="3" customFormat="1" ht="14.25" customHeight="1">
      <c r="A33" s="40"/>
      <c r="B33" s="40">
        <v>322</v>
      </c>
      <c r="C33" s="41">
        <f>H33</f>
        <v>450606.94</v>
      </c>
      <c r="D33" s="40" t="s">
        <v>110</v>
      </c>
      <c r="E33" s="40"/>
      <c r="F33" s="19"/>
      <c r="G33" s="41">
        <f>G34+G46+G50+G53</f>
        <v>360485</v>
      </c>
      <c r="H33" s="41">
        <f>H34+H46+H50+H53</f>
        <v>450606.94</v>
      </c>
      <c r="I33" s="43"/>
      <c r="J33" s="43"/>
      <c r="K33" s="43"/>
      <c r="L33" s="21"/>
    </row>
    <row r="34" spans="1:12" s="3" customFormat="1" ht="14.25" customHeight="1">
      <c r="A34" s="40" t="s">
        <v>58</v>
      </c>
      <c r="B34" s="40">
        <v>3221</v>
      </c>
      <c r="C34" s="41">
        <f>H34</f>
        <v>104854.48999999999</v>
      </c>
      <c r="D34" s="40" t="s">
        <v>111</v>
      </c>
      <c r="E34" s="40"/>
      <c r="F34" s="19"/>
      <c r="G34" s="41">
        <f>G35+G38+G39+G42+G45</f>
        <v>83884</v>
      </c>
      <c r="H34" s="41">
        <f>H35+H38+H39+H42+H45</f>
        <v>104854.48999999999</v>
      </c>
      <c r="I34" s="43"/>
      <c r="J34" s="43"/>
      <c r="K34" s="43"/>
      <c r="L34" s="21"/>
    </row>
    <row r="35" spans="1:12" s="5" customFormat="1" ht="14.25" customHeight="1">
      <c r="A35" s="24" t="s">
        <v>11</v>
      </c>
      <c r="B35" s="22">
        <v>32211</v>
      </c>
      <c r="C35" s="35"/>
      <c r="D35" s="19" t="s">
        <v>8</v>
      </c>
      <c r="E35" s="19"/>
      <c r="F35" s="22" t="s">
        <v>16</v>
      </c>
      <c r="G35" s="35">
        <f>SUM(G36:G37)</f>
        <v>10718</v>
      </c>
      <c r="H35" s="35">
        <f>H36+H37</f>
        <v>13397.189999999999</v>
      </c>
      <c r="I35" s="23"/>
      <c r="J35" s="23"/>
      <c r="K35" s="21" t="s">
        <v>258</v>
      </c>
      <c r="L35" s="21"/>
    </row>
    <row r="36" spans="1:12" s="5" customFormat="1" ht="14.25" customHeight="1">
      <c r="A36" s="19" t="s">
        <v>60</v>
      </c>
      <c r="B36" s="25"/>
      <c r="C36" s="37"/>
      <c r="D36" s="19" t="s">
        <v>8</v>
      </c>
      <c r="E36" s="19"/>
      <c r="F36" s="25"/>
      <c r="G36" s="35">
        <f>ROUND(H36/1.25,0)</f>
        <v>7865</v>
      </c>
      <c r="H36" s="35">
        <v>9831.05</v>
      </c>
      <c r="I36" s="23"/>
      <c r="J36" s="23"/>
      <c r="K36" s="21" t="s">
        <v>258</v>
      </c>
      <c r="L36" s="26"/>
    </row>
    <row r="37" spans="1:12" s="5" customFormat="1" ht="14.25" customHeight="1">
      <c r="A37" s="19" t="s">
        <v>61</v>
      </c>
      <c r="B37" s="25"/>
      <c r="C37" s="37"/>
      <c r="D37" s="19" t="s">
        <v>56</v>
      </c>
      <c r="E37" s="19"/>
      <c r="F37" s="25"/>
      <c r="G37" s="35">
        <f>ROUND(H37/1.25,0)</f>
        <v>2853</v>
      </c>
      <c r="H37" s="35">
        <v>3566.14</v>
      </c>
      <c r="I37" s="23"/>
      <c r="J37" s="23"/>
      <c r="K37" s="21" t="s">
        <v>258</v>
      </c>
      <c r="L37" s="26"/>
    </row>
    <row r="38" spans="1:12" s="5" customFormat="1" ht="14.25" customHeight="1">
      <c r="A38" s="19" t="s">
        <v>96</v>
      </c>
      <c r="B38" s="22">
        <v>32212</v>
      </c>
      <c r="C38" s="35"/>
      <c r="D38" s="19" t="s">
        <v>10</v>
      </c>
      <c r="E38" s="19"/>
      <c r="F38" s="22" t="s">
        <v>16</v>
      </c>
      <c r="G38" s="35">
        <f>ROUND(H38/1.25,0)</f>
        <v>2849</v>
      </c>
      <c r="H38" s="35">
        <v>3561</v>
      </c>
      <c r="I38" s="23"/>
      <c r="J38" s="23"/>
      <c r="K38" s="21" t="s">
        <v>258</v>
      </c>
      <c r="L38" s="21"/>
    </row>
    <row r="39" spans="1:12" s="5" customFormat="1" ht="14.25" customHeight="1">
      <c r="A39" s="19" t="s">
        <v>97</v>
      </c>
      <c r="B39" s="19">
        <v>32214</v>
      </c>
      <c r="C39" s="34"/>
      <c r="D39" s="19" t="s">
        <v>12</v>
      </c>
      <c r="E39" s="19"/>
      <c r="F39" s="19" t="s">
        <v>16</v>
      </c>
      <c r="G39" s="35">
        <f>SUM(G40:G41)</f>
        <v>15977</v>
      </c>
      <c r="H39" s="35">
        <f>H40+H41</f>
        <v>19971.7</v>
      </c>
      <c r="I39" s="23"/>
      <c r="J39" s="23"/>
      <c r="K39" s="21" t="s">
        <v>258</v>
      </c>
      <c r="L39" s="21"/>
    </row>
    <row r="40" spans="1:12" s="5" customFormat="1" ht="14.25" customHeight="1">
      <c r="A40" s="19" t="s">
        <v>120</v>
      </c>
      <c r="B40" s="27"/>
      <c r="C40" s="38"/>
      <c r="D40" s="19" t="s">
        <v>118</v>
      </c>
      <c r="E40" s="19"/>
      <c r="F40" s="27"/>
      <c r="G40" s="35">
        <f>ROUND(H40/1.25,0)</f>
        <v>7977</v>
      </c>
      <c r="H40" s="34">
        <v>9971.7</v>
      </c>
      <c r="I40" s="20"/>
      <c r="J40" s="20"/>
      <c r="K40" s="21" t="s">
        <v>258</v>
      </c>
      <c r="L40" s="26"/>
    </row>
    <row r="41" spans="1:12" s="5" customFormat="1" ht="14.25" customHeight="1">
      <c r="A41" s="19" t="s">
        <v>121</v>
      </c>
      <c r="B41" s="27"/>
      <c r="C41" s="38"/>
      <c r="D41" s="19" t="s">
        <v>119</v>
      </c>
      <c r="E41" s="19"/>
      <c r="F41" s="27"/>
      <c r="G41" s="35">
        <f>ROUND(H41/1.25,0)</f>
        <v>8000</v>
      </c>
      <c r="H41" s="34">
        <v>10000</v>
      </c>
      <c r="I41" s="20"/>
      <c r="J41" s="20"/>
      <c r="K41" s="21" t="s">
        <v>258</v>
      </c>
      <c r="L41" s="26"/>
    </row>
    <row r="42" spans="1:12" s="5" customFormat="1" ht="14.25" customHeight="1">
      <c r="A42" s="19" t="s">
        <v>98</v>
      </c>
      <c r="B42" s="19">
        <v>32219</v>
      </c>
      <c r="C42" s="34"/>
      <c r="D42" s="19" t="s">
        <v>127</v>
      </c>
      <c r="E42" s="19"/>
      <c r="F42" s="19" t="s">
        <v>16</v>
      </c>
      <c r="G42" s="35">
        <f>SUM(G43:G44)</f>
        <v>52451</v>
      </c>
      <c r="H42" s="35">
        <f>H43+H44</f>
        <v>65563.42</v>
      </c>
      <c r="I42" s="23"/>
      <c r="J42" s="23"/>
      <c r="K42" s="21" t="s">
        <v>258</v>
      </c>
      <c r="L42" s="21"/>
    </row>
    <row r="43" spans="1:12" s="5" customFormat="1" ht="14.25" customHeight="1">
      <c r="A43" s="19" t="s">
        <v>202</v>
      </c>
      <c r="B43" s="19"/>
      <c r="C43" s="38"/>
      <c r="D43" s="19" t="s">
        <v>127</v>
      </c>
      <c r="E43" s="19"/>
      <c r="F43" s="19"/>
      <c r="G43" s="35">
        <f>ROUND(H43/1.25,0)</f>
        <v>6867</v>
      </c>
      <c r="H43" s="34">
        <v>8583.39</v>
      </c>
      <c r="I43" s="20"/>
      <c r="J43" s="20"/>
      <c r="K43" s="21" t="s">
        <v>258</v>
      </c>
      <c r="L43" s="26"/>
    </row>
    <row r="44" spans="1:12" s="5" customFormat="1" ht="14.25" customHeight="1">
      <c r="A44" s="19" t="s">
        <v>203</v>
      </c>
      <c r="B44" s="19"/>
      <c r="C44" s="38"/>
      <c r="D44" s="19" t="s">
        <v>128</v>
      </c>
      <c r="E44" s="19"/>
      <c r="F44" s="19"/>
      <c r="G44" s="35">
        <f>ROUND(H44/1.25,0)</f>
        <v>45584</v>
      </c>
      <c r="H44" s="34">
        <v>56980.03</v>
      </c>
      <c r="I44" s="20"/>
      <c r="J44" s="20"/>
      <c r="K44" s="21" t="s">
        <v>258</v>
      </c>
      <c r="L44" s="26"/>
    </row>
    <row r="45" spans="1:12" s="5" customFormat="1" ht="14.25" customHeight="1">
      <c r="A45" s="19" t="s">
        <v>204</v>
      </c>
      <c r="B45" s="19">
        <v>32271</v>
      </c>
      <c r="C45" s="34"/>
      <c r="D45" s="19" t="s">
        <v>112</v>
      </c>
      <c r="E45" s="19"/>
      <c r="F45" s="19" t="s">
        <v>16</v>
      </c>
      <c r="G45" s="35">
        <f>ROUND(H45/1.25,0)</f>
        <v>1889</v>
      </c>
      <c r="H45" s="34">
        <v>2361.18</v>
      </c>
      <c r="I45" s="20"/>
      <c r="J45" s="20"/>
      <c r="K45" s="21" t="s">
        <v>258</v>
      </c>
      <c r="L45" s="21"/>
    </row>
    <row r="46" spans="1:12" s="5" customFormat="1" ht="14.25" customHeight="1">
      <c r="A46" s="42" t="s">
        <v>62</v>
      </c>
      <c r="B46" s="42">
        <v>3222</v>
      </c>
      <c r="C46" s="44">
        <f>H46</f>
        <v>259209.43</v>
      </c>
      <c r="D46" s="42" t="s">
        <v>113</v>
      </c>
      <c r="E46" s="42"/>
      <c r="F46" s="19"/>
      <c r="G46" s="41">
        <f>SUM(G47:G49)</f>
        <v>207367</v>
      </c>
      <c r="H46" s="41">
        <f>SUM(H47:H49)</f>
        <v>259209.43</v>
      </c>
      <c r="I46" s="43"/>
      <c r="J46" s="43"/>
      <c r="K46" s="43"/>
      <c r="L46" s="21"/>
    </row>
    <row r="47" spans="1:12" s="5" customFormat="1" ht="14.25" customHeight="1">
      <c r="A47" s="19" t="s">
        <v>13</v>
      </c>
      <c r="B47" s="22">
        <v>32224</v>
      </c>
      <c r="C47" s="35"/>
      <c r="D47" s="19" t="s">
        <v>214</v>
      </c>
      <c r="E47" s="19"/>
      <c r="F47" s="19" t="s">
        <v>16</v>
      </c>
      <c r="G47" s="35">
        <f>ROUND(H47/1.25,0)</f>
        <v>12289</v>
      </c>
      <c r="H47" s="34">
        <v>15361.22</v>
      </c>
      <c r="I47" s="20"/>
      <c r="J47" s="20"/>
      <c r="K47" s="21" t="s">
        <v>258</v>
      </c>
      <c r="L47" s="21"/>
    </row>
    <row r="48" spans="1:12" s="5" customFormat="1" ht="14.25" customHeight="1">
      <c r="A48" s="19" t="s">
        <v>99</v>
      </c>
      <c r="B48" s="22">
        <v>32231</v>
      </c>
      <c r="C48" s="35"/>
      <c r="D48" s="19" t="s">
        <v>15</v>
      </c>
      <c r="E48" s="19"/>
      <c r="F48" s="19" t="s">
        <v>16</v>
      </c>
      <c r="G48" s="35">
        <f>ROUND(H48/1.25,0)</f>
        <v>80268</v>
      </c>
      <c r="H48" s="34">
        <v>100335.56</v>
      </c>
      <c r="I48" s="20"/>
      <c r="J48" s="20"/>
      <c r="K48" s="21" t="s">
        <v>258</v>
      </c>
      <c r="L48" s="21"/>
    </row>
    <row r="49" spans="1:12" s="5" customFormat="1" ht="14.25" customHeight="1">
      <c r="A49" s="19" t="s">
        <v>213</v>
      </c>
      <c r="B49" s="22">
        <v>32233</v>
      </c>
      <c r="C49" s="35"/>
      <c r="D49" s="19" t="s">
        <v>18</v>
      </c>
      <c r="E49" s="19"/>
      <c r="F49" s="19" t="s">
        <v>16</v>
      </c>
      <c r="G49" s="35">
        <f>ROUND(H49/1.25,0)</f>
        <v>114810</v>
      </c>
      <c r="H49" s="34">
        <v>143512.65</v>
      </c>
      <c r="I49" s="20"/>
      <c r="J49" s="20"/>
      <c r="K49" s="21" t="s">
        <v>258</v>
      </c>
      <c r="L49" s="21"/>
    </row>
    <row r="50" spans="1:12" s="5" customFormat="1" ht="14.25" customHeight="1">
      <c r="A50" s="42" t="s">
        <v>64</v>
      </c>
      <c r="B50" s="40">
        <v>3224</v>
      </c>
      <c r="C50" s="41">
        <f>H50</f>
        <v>26835.19</v>
      </c>
      <c r="D50" s="42" t="s">
        <v>59</v>
      </c>
      <c r="E50" s="42"/>
      <c r="F50" s="19"/>
      <c r="G50" s="41">
        <f>G51</f>
        <v>21468</v>
      </c>
      <c r="H50" s="41">
        <f>H51</f>
        <v>26835.19</v>
      </c>
      <c r="I50" s="43"/>
      <c r="J50" s="43"/>
      <c r="K50" s="43"/>
      <c r="L50" s="21"/>
    </row>
    <row r="51" spans="1:12" s="5" customFormat="1" ht="14.25" customHeight="1">
      <c r="A51" s="19" t="s">
        <v>14</v>
      </c>
      <c r="B51" s="22">
        <v>32244</v>
      </c>
      <c r="C51" s="35"/>
      <c r="D51" s="19" t="s">
        <v>126</v>
      </c>
      <c r="E51" s="19"/>
      <c r="F51" s="19" t="s">
        <v>124</v>
      </c>
      <c r="G51" s="35">
        <f>SUM(G52:G52)</f>
        <v>21468</v>
      </c>
      <c r="H51" s="35">
        <f>H52</f>
        <v>26835.19</v>
      </c>
      <c r="I51" s="23"/>
      <c r="J51" s="23"/>
      <c r="K51" s="21" t="s">
        <v>258</v>
      </c>
      <c r="L51" s="21"/>
    </row>
    <row r="52" spans="1:12" s="5" customFormat="1" ht="14.25" customHeight="1">
      <c r="A52" s="19" t="s">
        <v>67</v>
      </c>
      <c r="B52" s="22"/>
      <c r="C52" s="35"/>
      <c r="D52" s="19" t="s">
        <v>114</v>
      </c>
      <c r="E52" s="19"/>
      <c r="F52" s="27"/>
      <c r="G52" s="35">
        <f>ROUND(H52/1.25,0)</f>
        <v>21468</v>
      </c>
      <c r="H52" s="34">
        <v>26835.19</v>
      </c>
      <c r="I52" s="20"/>
      <c r="J52" s="20"/>
      <c r="K52" s="21" t="s">
        <v>258</v>
      </c>
      <c r="L52" s="26"/>
    </row>
    <row r="53" spans="1:12" s="5" customFormat="1" ht="14.25" customHeight="1">
      <c r="A53" s="42" t="s">
        <v>68</v>
      </c>
      <c r="B53" s="40">
        <v>3225</v>
      </c>
      <c r="C53" s="41">
        <f>H53</f>
        <v>59707.83</v>
      </c>
      <c r="D53" s="42" t="s">
        <v>63</v>
      </c>
      <c r="E53" s="42"/>
      <c r="F53" s="19"/>
      <c r="G53" s="41">
        <f>SUM(G54:G54)</f>
        <v>47766</v>
      </c>
      <c r="H53" s="41">
        <f>SUM(H54:H54)</f>
        <v>59707.83</v>
      </c>
      <c r="I53" s="43"/>
      <c r="J53" s="43"/>
      <c r="K53" s="43"/>
      <c r="L53" s="21"/>
    </row>
    <row r="54" spans="1:12" s="5" customFormat="1" ht="14.25" customHeight="1">
      <c r="A54" s="22" t="s">
        <v>17</v>
      </c>
      <c r="B54" s="22">
        <v>32251</v>
      </c>
      <c r="C54" s="35"/>
      <c r="D54" s="22" t="s">
        <v>21</v>
      </c>
      <c r="E54" s="22"/>
      <c r="F54" s="19" t="s">
        <v>124</v>
      </c>
      <c r="G54" s="35">
        <f>ROUND(H54/1.25,0)</f>
        <v>47766</v>
      </c>
      <c r="H54" s="34">
        <v>59707.83</v>
      </c>
      <c r="I54" s="20"/>
      <c r="J54" s="20"/>
      <c r="K54" s="21" t="s">
        <v>258</v>
      </c>
      <c r="L54" s="21"/>
    </row>
    <row r="55" spans="1:12" s="5" customFormat="1" ht="14.25" customHeight="1">
      <c r="A55" s="40"/>
      <c r="B55" s="40">
        <v>323</v>
      </c>
      <c r="C55" s="41">
        <f>H55</f>
        <v>640892.27</v>
      </c>
      <c r="D55" s="40" t="s">
        <v>79</v>
      </c>
      <c r="E55" s="40"/>
      <c r="F55" s="19"/>
      <c r="G55" s="41">
        <f>G56+G62+G70+G77+G79+G82+G85+G87+G72</f>
        <v>168753</v>
      </c>
      <c r="H55" s="41">
        <f>H56+H62+H70+H72+H77+H79+H82+H85+H87</f>
        <v>640892.27</v>
      </c>
      <c r="I55" s="43"/>
      <c r="J55" s="43"/>
      <c r="K55" s="43"/>
      <c r="L55" s="21"/>
    </row>
    <row r="56" spans="1:12" s="5" customFormat="1" ht="14.25" customHeight="1">
      <c r="A56" s="40" t="s">
        <v>69</v>
      </c>
      <c r="B56" s="40">
        <v>3231</v>
      </c>
      <c r="C56" s="41">
        <f>H56</f>
        <v>20049.82</v>
      </c>
      <c r="D56" s="40" t="s">
        <v>65</v>
      </c>
      <c r="E56" s="40"/>
      <c r="F56" s="19"/>
      <c r="G56" s="41">
        <f>G57+G61</f>
        <v>16039</v>
      </c>
      <c r="H56" s="41">
        <f>H57+H61</f>
        <v>20049.82</v>
      </c>
      <c r="I56" s="43"/>
      <c r="J56" s="43"/>
      <c r="K56" s="43"/>
      <c r="L56" s="21"/>
    </row>
    <row r="57" spans="1:12" s="5" customFormat="1" ht="14.25" customHeight="1">
      <c r="A57" s="24" t="s">
        <v>19</v>
      </c>
      <c r="B57" s="19">
        <v>32311</v>
      </c>
      <c r="C57" s="34"/>
      <c r="D57" s="19" t="s">
        <v>23</v>
      </c>
      <c r="E57" s="19"/>
      <c r="F57" s="19" t="s">
        <v>124</v>
      </c>
      <c r="G57" s="35">
        <f>G58+G59+G60</f>
        <v>13497</v>
      </c>
      <c r="H57" s="35">
        <f>H58+H59+H60</f>
        <v>16871.72</v>
      </c>
      <c r="I57" s="23"/>
      <c r="J57" s="23"/>
      <c r="K57" s="21" t="s">
        <v>258</v>
      </c>
      <c r="L57" s="21"/>
    </row>
    <row r="58" spans="1:12" s="5" customFormat="1" ht="14.25" customHeight="1">
      <c r="A58" s="19" t="s">
        <v>100</v>
      </c>
      <c r="B58" s="19"/>
      <c r="C58" s="34"/>
      <c r="D58" s="19" t="s">
        <v>54</v>
      </c>
      <c r="E58" s="19"/>
      <c r="F58" s="27"/>
      <c r="G58" s="35">
        <f>ROUND(H58/1.25,0)</f>
        <v>2377</v>
      </c>
      <c r="H58" s="35">
        <v>2971.72</v>
      </c>
      <c r="I58" s="23"/>
      <c r="J58" s="23"/>
      <c r="K58" s="21" t="s">
        <v>258</v>
      </c>
      <c r="L58" s="26"/>
    </row>
    <row r="59" spans="1:12" s="5" customFormat="1" ht="14.25" customHeight="1">
      <c r="A59" s="19" t="s">
        <v>101</v>
      </c>
      <c r="B59" s="19"/>
      <c r="C59" s="34"/>
      <c r="D59" s="19" t="s">
        <v>66</v>
      </c>
      <c r="E59" s="19"/>
      <c r="F59" s="27"/>
      <c r="G59" s="35">
        <f>ROUND(H59/1.25,0)</f>
        <v>8960</v>
      </c>
      <c r="H59" s="35">
        <v>11200</v>
      </c>
      <c r="I59" s="23"/>
      <c r="J59" s="23"/>
      <c r="K59" s="21" t="s">
        <v>258</v>
      </c>
      <c r="L59" s="26"/>
    </row>
    <row r="60" spans="1:12" s="5" customFormat="1" ht="14.25" customHeight="1">
      <c r="A60" s="19" t="s">
        <v>102</v>
      </c>
      <c r="B60" s="19">
        <v>32312</v>
      </c>
      <c r="C60" s="34"/>
      <c r="D60" s="19" t="s">
        <v>115</v>
      </c>
      <c r="E60" s="19"/>
      <c r="F60" s="19"/>
      <c r="G60" s="35">
        <f>ROUND(H60/1.25,0)</f>
        <v>2160</v>
      </c>
      <c r="H60" s="35">
        <v>2700</v>
      </c>
      <c r="I60" s="23"/>
      <c r="J60" s="23"/>
      <c r="K60" s="21" t="s">
        <v>258</v>
      </c>
      <c r="L60" s="21"/>
    </row>
    <row r="61" spans="1:12" s="5" customFormat="1" ht="14.25" customHeight="1">
      <c r="A61" s="19" t="s">
        <v>103</v>
      </c>
      <c r="B61" s="19">
        <v>32313</v>
      </c>
      <c r="C61" s="34"/>
      <c r="D61" s="19" t="s">
        <v>25</v>
      </c>
      <c r="E61" s="19"/>
      <c r="F61" s="19" t="s">
        <v>16</v>
      </c>
      <c r="G61" s="35">
        <f>ROUND(H61/1.25,0)</f>
        <v>2542</v>
      </c>
      <c r="H61" s="34">
        <v>3178.1</v>
      </c>
      <c r="I61" s="20"/>
      <c r="J61" s="20"/>
      <c r="K61" s="21" t="s">
        <v>258</v>
      </c>
      <c r="L61" s="21"/>
    </row>
    <row r="62" spans="1:12" s="5" customFormat="1" ht="14.25" customHeight="1">
      <c r="A62" s="42" t="s">
        <v>71</v>
      </c>
      <c r="B62" s="42">
        <v>3232</v>
      </c>
      <c r="C62" s="44">
        <f>H62</f>
        <v>542218.61</v>
      </c>
      <c r="D62" s="42" t="s">
        <v>27</v>
      </c>
      <c r="E62" s="42"/>
      <c r="F62" s="19"/>
      <c r="G62" s="41">
        <f>G63+G65+G66+G67</f>
        <v>89814</v>
      </c>
      <c r="H62" s="41">
        <f>SUM(H63:H69)</f>
        <v>542218.61</v>
      </c>
      <c r="I62" s="43"/>
      <c r="J62" s="43"/>
      <c r="K62" s="43"/>
      <c r="L62" s="21"/>
    </row>
    <row r="63" spans="1:12" s="3" customFormat="1" ht="14.25" customHeight="1">
      <c r="A63" s="19" t="s">
        <v>20</v>
      </c>
      <c r="B63" s="22">
        <v>32321</v>
      </c>
      <c r="C63" s="35"/>
      <c r="D63" s="42" t="s">
        <v>230</v>
      </c>
      <c r="E63" s="19"/>
      <c r="F63" s="19" t="s">
        <v>124</v>
      </c>
      <c r="G63" s="35">
        <f>SUM(G64:G64)</f>
        <v>0</v>
      </c>
      <c r="H63" s="35">
        <v>106100</v>
      </c>
      <c r="I63" s="23"/>
      <c r="J63" s="23"/>
      <c r="K63" s="21" t="s">
        <v>258</v>
      </c>
      <c r="L63" s="21"/>
    </row>
    <row r="64" spans="1:12" s="3" customFormat="1" ht="14.25" customHeight="1">
      <c r="A64" s="19" t="s">
        <v>20</v>
      </c>
      <c r="B64" s="22">
        <v>32321</v>
      </c>
      <c r="C64" s="35"/>
      <c r="D64" s="42" t="s">
        <v>231</v>
      </c>
      <c r="E64" s="19"/>
      <c r="F64" s="27"/>
      <c r="G64" s="35">
        <f aca="true" t="shared" si="2" ref="G64:G69">ROUND(H64/1.25,0)</f>
        <v>0</v>
      </c>
      <c r="H64" s="34">
        <v>0</v>
      </c>
      <c r="I64" s="20"/>
      <c r="J64" s="20"/>
      <c r="K64" s="21" t="s">
        <v>258</v>
      </c>
      <c r="L64" s="26"/>
    </row>
    <row r="65" spans="1:12" s="3" customFormat="1" ht="14.25" customHeight="1">
      <c r="A65" s="19" t="s">
        <v>104</v>
      </c>
      <c r="B65" s="22">
        <v>32322</v>
      </c>
      <c r="C65" s="35"/>
      <c r="D65" s="19" t="s">
        <v>149</v>
      </c>
      <c r="E65" s="19"/>
      <c r="F65" s="19"/>
      <c r="G65" s="35">
        <f t="shared" si="2"/>
        <v>33089</v>
      </c>
      <c r="H65" s="34">
        <v>41361.37</v>
      </c>
      <c r="I65" s="20"/>
      <c r="J65" s="20"/>
      <c r="K65" s="21" t="s">
        <v>258</v>
      </c>
      <c r="L65" s="21"/>
    </row>
    <row r="66" spans="1:12" s="3" customFormat="1" ht="14.25" customHeight="1">
      <c r="A66" s="22" t="s">
        <v>122</v>
      </c>
      <c r="B66" s="22">
        <v>32329</v>
      </c>
      <c r="C66" s="35"/>
      <c r="D66" s="19" t="s">
        <v>259</v>
      </c>
      <c r="E66" s="19"/>
      <c r="F66" s="19" t="s">
        <v>124</v>
      </c>
      <c r="G66" s="35">
        <f t="shared" si="2"/>
        <v>23815</v>
      </c>
      <c r="H66" s="35">
        <v>29769.13</v>
      </c>
      <c r="I66" s="23"/>
      <c r="J66" s="23"/>
      <c r="K66" s="21" t="s">
        <v>258</v>
      </c>
      <c r="L66" s="21"/>
    </row>
    <row r="67" spans="1:12" s="3" customFormat="1" ht="14.25" customHeight="1">
      <c r="A67" s="22" t="s">
        <v>123</v>
      </c>
      <c r="B67" s="22">
        <v>32329</v>
      </c>
      <c r="C67" s="35"/>
      <c r="D67" s="19" t="s">
        <v>150</v>
      </c>
      <c r="E67" s="19"/>
      <c r="F67" s="27"/>
      <c r="G67" s="35">
        <f t="shared" si="2"/>
        <v>32910</v>
      </c>
      <c r="H67" s="34">
        <v>41138.11</v>
      </c>
      <c r="I67" s="20"/>
      <c r="J67" s="20"/>
      <c r="K67" s="21" t="s">
        <v>258</v>
      </c>
      <c r="L67" s="26"/>
    </row>
    <row r="68" spans="1:12" s="3" customFormat="1" ht="14.25" customHeight="1">
      <c r="A68" s="22" t="s">
        <v>157</v>
      </c>
      <c r="B68" s="22">
        <v>32329</v>
      </c>
      <c r="C68" s="35"/>
      <c r="D68" s="19" t="s">
        <v>159</v>
      </c>
      <c r="E68" s="19"/>
      <c r="F68" s="27"/>
      <c r="G68" s="35">
        <f t="shared" si="2"/>
        <v>256200</v>
      </c>
      <c r="H68" s="34">
        <v>320250</v>
      </c>
      <c r="I68" s="20"/>
      <c r="J68" s="20"/>
      <c r="K68" s="21" t="s">
        <v>258</v>
      </c>
      <c r="L68" s="26"/>
    </row>
    <row r="69" spans="1:12" s="3" customFormat="1" ht="14.25" customHeight="1">
      <c r="A69" s="22" t="s">
        <v>158</v>
      </c>
      <c r="B69" s="22">
        <v>32329</v>
      </c>
      <c r="C69" s="35"/>
      <c r="D69" s="19" t="s">
        <v>160</v>
      </c>
      <c r="E69" s="19"/>
      <c r="F69" s="27"/>
      <c r="G69" s="35">
        <f t="shared" si="2"/>
        <v>2880</v>
      </c>
      <c r="H69" s="34">
        <v>3600</v>
      </c>
      <c r="I69" s="20"/>
      <c r="J69" s="20"/>
      <c r="K69" s="21" t="s">
        <v>258</v>
      </c>
      <c r="L69" s="26"/>
    </row>
    <row r="70" spans="1:12" s="3" customFormat="1" ht="14.25" customHeight="1">
      <c r="A70" s="40" t="s">
        <v>105</v>
      </c>
      <c r="B70" s="40">
        <v>3233</v>
      </c>
      <c r="C70" s="41">
        <f>H70</f>
        <v>0</v>
      </c>
      <c r="D70" s="42" t="s">
        <v>70</v>
      </c>
      <c r="E70" s="42"/>
      <c r="F70" s="19"/>
      <c r="G70" s="41">
        <f>SUM(G71:G71)</f>
        <v>0</v>
      </c>
      <c r="H70" s="41">
        <f>SUM(H71:H71)</f>
        <v>0</v>
      </c>
      <c r="I70" s="43"/>
      <c r="J70" s="43"/>
      <c r="K70" s="43"/>
      <c r="L70" s="21"/>
    </row>
    <row r="71" spans="1:12" s="3" customFormat="1" ht="14.25" customHeight="1">
      <c r="A71" s="19" t="s">
        <v>22</v>
      </c>
      <c r="B71" s="22">
        <v>32339</v>
      </c>
      <c r="C71" s="35"/>
      <c r="D71" s="19" t="s">
        <v>156</v>
      </c>
      <c r="E71" s="19"/>
      <c r="F71" s="19" t="s">
        <v>124</v>
      </c>
      <c r="G71" s="35">
        <f>ROUND(H71/1.25,0)</f>
        <v>0</v>
      </c>
      <c r="H71" s="34">
        <v>0</v>
      </c>
      <c r="I71" s="20"/>
      <c r="J71" s="20"/>
      <c r="K71" s="21" t="s">
        <v>258</v>
      </c>
      <c r="L71" s="21"/>
    </row>
    <row r="72" spans="1:12" s="3" customFormat="1" ht="14.25" customHeight="1">
      <c r="A72" s="42" t="s">
        <v>73</v>
      </c>
      <c r="B72" s="40">
        <v>3234</v>
      </c>
      <c r="C72" s="41">
        <f>H72</f>
        <v>61258.41</v>
      </c>
      <c r="D72" s="42" t="s">
        <v>129</v>
      </c>
      <c r="E72" s="42"/>
      <c r="F72" s="19"/>
      <c r="G72" s="41">
        <f>SUM(G73:G76)</f>
        <v>49007</v>
      </c>
      <c r="H72" s="41">
        <f>SUM(H73:H76)</f>
        <v>61258.41</v>
      </c>
      <c r="I72" s="43"/>
      <c r="J72" s="43"/>
      <c r="K72" s="43"/>
      <c r="L72" s="21"/>
    </row>
    <row r="73" spans="1:12" s="3" customFormat="1" ht="14.25" customHeight="1">
      <c r="A73" s="19" t="s">
        <v>24</v>
      </c>
      <c r="B73" s="22">
        <v>32341</v>
      </c>
      <c r="C73" s="35"/>
      <c r="D73" s="19" t="s">
        <v>132</v>
      </c>
      <c r="E73" s="19"/>
      <c r="F73" s="19" t="s">
        <v>124</v>
      </c>
      <c r="G73" s="35">
        <f>ROUND(H73/1.25,0)</f>
        <v>12811</v>
      </c>
      <c r="H73" s="34">
        <v>16013.15</v>
      </c>
      <c r="I73" s="20"/>
      <c r="J73" s="20"/>
      <c r="K73" s="21" t="s">
        <v>258</v>
      </c>
      <c r="L73" s="21"/>
    </row>
    <row r="74" spans="1:12" s="3" customFormat="1" ht="14.25" customHeight="1">
      <c r="A74" s="19" t="s">
        <v>130</v>
      </c>
      <c r="B74" s="22">
        <v>32342</v>
      </c>
      <c r="C74" s="35"/>
      <c r="D74" s="19" t="s">
        <v>133</v>
      </c>
      <c r="E74" s="19"/>
      <c r="F74" s="19" t="s">
        <v>124</v>
      </c>
      <c r="G74" s="35">
        <f>ROUND(H74/1.25,0)</f>
        <v>6384</v>
      </c>
      <c r="H74" s="34">
        <v>7979.58</v>
      </c>
      <c r="I74" s="20"/>
      <c r="J74" s="20"/>
      <c r="K74" s="21" t="s">
        <v>258</v>
      </c>
      <c r="L74" s="21"/>
    </row>
    <row r="75" spans="1:12" s="3" customFormat="1" ht="14.25" customHeight="1">
      <c r="A75" s="19" t="s">
        <v>131</v>
      </c>
      <c r="B75" s="22">
        <v>32347</v>
      </c>
      <c r="C75" s="35"/>
      <c r="D75" s="19" t="s">
        <v>233</v>
      </c>
      <c r="E75" s="19"/>
      <c r="F75" s="19" t="s">
        <v>124</v>
      </c>
      <c r="G75" s="35">
        <f>ROUND(H75/1.25,0)</f>
        <v>269</v>
      </c>
      <c r="H75" s="34">
        <v>336.6</v>
      </c>
      <c r="I75" s="20"/>
      <c r="J75" s="20"/>
      <c r="K75" s="21" t="s">
        <v>258</v>
      </c>
      <c r="L75" s="21"/>
    </row>
    <row r="76" spans="1:12" s="3" customFormat="1" ht="14.25" customHeight="1">
      <c r="A76" s="19" t="s">
        <v>232</v>
      </c>
      <c r="B76" s="22">
        <v>32349</v>
      </c>
      <c r="C76" s="35"/>
      <c r="D76" s="19" t="s">
        <v>134</v>
      </c>
      <c r="E76" s="19"/>
      <c r="F76" s="19" t="s">
        <v>124</v>
      </c>
      <c r="G76" s="35">
        <f>ROUND(H76/1.25,0)</f>
        <v>29543</v>
      </c>
      <c r="H76" s="34">
        <v>36929.08</v>
      </c>
      <c r="I76" s="20"/>
      <c r="J76" s="20"/>
      <c r="K76" s="21" t="s">
        <v>258</v>
      </c>
      <c r="L76" s="21"/>
    </row>
    <row r="77" spans="1:12" s="3" customFormat="1" ht="14.25" customHeight="1">
      <c r="A77" s="42" t="s">
        <v>75</v>
      </c>
      <c r="B77" s="40">
        <v>3235</v>
      </c>
      <c r="C77" s="41">
        <f>H77</f>
        <v>0</v>
      </c>
      <c r="D77" s="42" t="s">
        <v>72</v>
      </c>
      <c r="E77" s="42"/>
      <c r="F77" s="19"/>
      <c r="G77" s="41">
        <f>SUM(G78:G78)</f>
        <v>0</v>
      </c>
      <c r="H77" s="41">
        <f>SUM(H78:H78)</f>
        <v>0</v>
      </c>
      <c r="I77" s="43"/>
      <c r="J77" s="43"/>
      <c r="K77" s="43"/>
      <c r="L77" s="21"/>
    </row>
    <row r="78" spans="1:12" s="3" customFormat="1" ht="14.25" customHeight="1">
      <c r="A78" s="19" t="s">
        <v>26</v>
      </c>
      <c r="B78" s="19">
        <v>32359</v>
      </c>
      <c r="C78" s="34"/>
      <c r="D78" s="19" t="s">
        <v>31</v>
      </c>
      <c r="E78" s="19"/>
      <c r="F78" s="19" t="s">
        <v>124</v>
      </c>
      <c r="G78" s="35">
        <f>ROUND(H78/1.25,0)</f>
        <v>0</v>
      </c>
      <c r="H78" s="34">
        <v>0</v>
      </c>
      <c r="I78" s="20"/>
      <c r="J78" s="20"/>
      <c r="K78" s="21" t="s">
        <v>258</v>
      </c>
      <c r="L78" s="21"/>
    </row>
    <row r="79" spans="1:12" s="3" customFormat="1" ht="14.25" customHeight="1">
      <c r="A79" s="42" t="s">
        <v>77</v>
      </c>
      <c r="B79" s="42">
        <v>3236</v>
      </c>
      <c r="C79" s="44">
        <f>H79</f>
        <v>10680</v>
      </c>
      <c r="D79" s="42" t="s">
        <v>116</v>
      </c>
      <c r="E79" s="42"/>
      <c r="F79" s="19"/>
      <c r="G79" s="41">
        <f>SUM(G80:G81)</f>
        <v>8544</v>
      </c>
      <c r="H79" s="41">
        <f>SUM(H80:H81)</f>
        <v>10680</v>
      </c>
      <c r="I79" s="43"/>
      <c r="J79" s="43"/>
      <c r="K79" s="43"/>
      <c r="L79" s="21"/>
    </row>
    <row r="80" spans="1:12" s="3" customFormat="1" ht="14.25" customHeight="1">
      <c r="A80" s="22" t="s">
        <v>28</v>
      </c>
      <c r="B80" s="22">
        <v>32361</v>
      </c>
      <c r="C80" s="35"/>
      <c r="D80" s="19" t="s">
        <v>34</v>
      </c>
      <c r="E80" s="19"/>
      <c r="F80" s="19" t="s">
        <v>124</v>
      </c>
      <c r="G80" s="35">
        <f>ROUND(H80/1.25,0)</f>
        <v>8000</v>
      </c>
      <c r="H80" s="34">
        <v>10000</v>
      </c>
      <c r="I80" s="20"/>
      <c r="J80" s="20"/>
      <c r="K80" s="21" t="s">
        <v>258</v>
      </c>
      <c r="L80" s="21"/>
    </row>
    <row r="81" spans="1:12" s="3" customFormat="1" ht="14.25" customHeight="1">
      <c r="A81" s="24" t="s">
        <v>135</v>
      </c>
      <c r="B81" s="22">
        <v>32369</v>
      </c>
      <c r="C81" s="35"/>
      <c r="D81" s="19" t="s">
        <v>38</v>
      </c>
      <c r="E81" s="19"/>
      <c r="F81" s="19" t="s">
        <v>124</v>
      </c>
      <c r="G81" s="35">
        <f>ROUND(H81/1.25,0)</f>
        <v>544</v>
      </c>
      <c r="H81" s="34">
        <v>680</v>
      </c>
      <c r="I81" s="20"/>
      <c r="J81" s="20"/>
      <c r="K81" s="21" t="s">
        <v>258</v>
      </c>
      <c r="L81" s="21"/>
    </row>
    <row r="82" spans="1:12" s="3" customFormat="1" ht="14.25" customHeight="1">
      <c r="A82" s="42" t="s">
        <v>81</v>
      </c>
      <c r="B82" s="40">
        <v>3237</v>
      </c>
      <c r="C82" s="41">
        <f>H82</f>
        <v>0</v>
      </c>
      <c r="D82" s="42" t="s">
        <v>74</v>
      </c>
      <c r="E82" s="42"/>
      <c r="F82" s="19"/>
      <c r="G82" s="41">
        <f>SUM(G83:G84)</f>
        <v>0</v>
      </c>
      <c r="H82" s="41">
        <f>SUM(H83:H84)</f>
        <v>0</v>
      </c>
      <c r="I82" s="43"/>
      <c r="J82" s="43"/>
      <c r="K82" s="43"/>
      <c r="L82" s="21"/>
    </row>
    <row r="83" spans="1:12" s="3" customFormat="1" ht="14.25" customHeight="1">
      <c r="A83" s="19" t="s">
        <v>29</v>
      </c>
      <c r="B83" s="22">
        <v>32372</v>
      </c>
      <c r="C83" s="35"/>
      <c r="D83" s="19" t="s">
        <v>36</v>
      </c>
      <c r="E83" s="19"/>
      <c r="F83" s="19" t="s">
        <v>124</v>
      </c>
      <c r="G83" s="35">
        <f>ROUND(H83/1.25,0)</f>
        <v>0</v>
      </c>
      <c r="H83" s="34">
        <v>0</v>
      </c>
      <c r="I83" s="20"/>
      <c r="J83" s="20"/>
      <c r="K83" s="21" t="s">
        <v>258</v>
      </c>
      <c r="L83" s="21"/>
    </row>
    <row r="84" spans="1:12" s="3" customFormat="1" ht="14.25" customHeight="1">
      <c r="A84" s="19" t="s">
        <v>136</v>
      </c>
      <c r="B84" s="22">
        <v>32379</v>
      </c>
      <c r="C84" s="35"/>
      <c r="D84" s="19" t="s">
        <v>137</v>
      </c>
      <c r="E84" s="19"/>
      <c r="F84" s="19" t="s">
        <v>124</v>
      </c>
      <c r="G84" s="35">
        <f>ROUND(H84/1.25,0)</f>
        <v>0</v>
      </c>
      <c r="H84" s="34">
        <v>0</v>
      </c>
      <c r="I84" s="20"/>
      <c r="J84" s="20"/>
      <c r="K84" s="21" t="s">
        <v>258</v>
      </c>
      <c r="L84" s="21"/>
    </row>
    <row r="85" spans="1:12" s="3" customFormat="1" ht="14.25" customHeight="1">
      <c r="A85" s="42" t="s">
        <v>30</v>
      </c>
      <c r="B85" s="40">
        <v>3238</v>
      </c>
      <c r="C85" s="41">
        <f>H85</f>
        <v>1575</v>
      </c>
      <c r="D85" s="42" t="s">
        <v>76</v>
      </c>
      <c r="E85" s="42"/>
      <c r="F85" s="19"/>
      <c r="G85" s="41">
        <f>SUM(G86:G86)</f>
        <v>1260</v>
      </c>
      <c r="H85" s="41">
        <f>SUM(H86:H86)</f>
        <v>1575</v>
      </c>
      <c r="I85" s="43"/>
      <c r="J85" s="43"/>
      <c r="K85" s="43"/>
      <c r="L85" s="21"/>
    </row>
    <row r="86" spans="1:12" s="3" customFormat="1" ht="14.25" customHeight="1">
      <c r="A86" s="22" t="s">
        <v>32</v>
      </c>
      <c r="B86" s="22">
        <v>32389</v>
      </c>
      <c r="C86" s="35"/>
      <c r="D86" s="22" t="s">
        <v>40</v>
      </c>
      <c r="E86" s="22"/>
      <c r="F86" s="19" t="s">
        <v>124</v>
      </c>
      <c r="G86" s="35">
        <f>ROUND(H86/1.25,0)</f>
        <v>1260</v>
      </c>
      <c r="H86" s="34">
        <v>1575</v>
      </c>
      <c r="I86" s="20"/>
      <c r="J86" s="20"/>
      <c r="K86" s="21" t="s">
        <v>258</v>
      </c>
      <c r="L86" s="21"/>
    </row>
    <row r="87" spans="1:12" s="3" customFormat="1" ht="14.25" customHeight="1">
      <c r="A87" s="40" t="s">
        <v>86</v>
      </c>
      <c r="B87" s="40">
        <v>3239</v>
      </c>
      <c r="C87" s="41">
        <f>H87</f>
        <v>5110.43</v>
      </c>
      <c r="D87" s="40" t="s">
        <v>78</v>
      </c>
      <c r="E87" s="40"/>
      <c r="F87" s="19"/>
      <c r="G87" s="41">
        <f>SUM(G88:G90)</f>
        <v>4089</v>
      </c>
      <c r="H87" s="41">
        <f>SUM(H88:H90)</f>
        <v>5110.43</v>
      </c>
      <c r="I87" s="43"/>
      <c r="J87" s="43"/>
      <c r="K87" s="43"/>
      <c r="L87" s="21"/>
    </row>
    <row r="88" spans="1:12" s="3" customFormat="1" ht="14.25" customHeight="1">
      <c r="A88" s="19" t="s">
        <v>33</v>
      </c>
      <c r="B88" s="19">
        <v>32391</v>
      </c>
      <c r="C88" s="34"/>
      <c r="D88" s="19" t="s">
        <v>42</v>
      </c>
      <c r="E88" s="19"/>
      <c r="F88" s="19" t="s">
        <v>124</v>
      </c>
      <c r="G88" s="35">
        <f>ROUND(H88/1.25,0)</f>
        <v>334</v>
      </c>
      <c r="H88" s="34">
        <v>417</v>
      </c>
      <c r="I88" s="20"/>
      <c r="J88" s="20"/>
      <c r="K88" s="21" t="s">
        <v>258</v>
      </c>
      <c r="L88" s="21"/>
    </row>
    <row r="89" spans="1:12" s="3" customFormat="1" ht="14.25" customHeight="1">
      <c r="A89" s="19" t="s">
        <v>138</v>
      </c>
      <c r="B89" s="19">
        <v>32394</v>
      </c>
      <c r="C89" s="34"/>
      <c r="D89" s="19" t="s">
        <v>235</v>
      </c>
      <c r="E89" s="19"/>
      <c r="F89" s="19" t="s">
        <v>124</v>
      </c>
      <c r="G89" s="35">
        <f>ROUND(H89/1.25,0)</f>
        <v>810</v>
      </c>
      <c r="H89" s="34">
        <v>1012.23</v>
      </c>
      <c r="I89" s="20"/>
      <c r="J89" s="20"/>
      <c r="K89" s="21" t="s">
        <v>258</v>
      </c>
      <c r="L89" s="21"/>
    </row>
    <row r="90" spans="1:12" s="3" customFormat="1" ht="14.25" customHeight="1">
      <c r="A90" s="22" t="s">
        <v>234</v>
      </c>
      <c r="B90" s="22">
        <v>32399</v>
      </c>
      <c r="C90" s="35"/>
      <c r="D90" s="19" t="s">
        <v>44</v>
      </c>
      <c r="E90" s="19"/>
      <c r="F90" s="19" t="s">
        <v>124</v>
      </c>
      <c r="G90" s="35">
        <f>ROUND(H90/1.25,0)</f>
        <v>2945</v>
      </c>
      <c r="H90" s="34">
        <v>3681.2</v>
      </c>
      <c r="I90" s="20"/>
      <c r="J90" s="20"/>
      <c r="K90" s="21" t="s">
        <v>258</v>
      </c>
      <c r="L90" s="21"/>
    </row>
    <row r="91" spans="1:12" s="3" customFormat="1" ht="14.25" customHeight="1">
      <c r="A91" s="40"/>
      <c r="B91" s="40">
        <v>324</v>
      </c>
      <c r="C91" s="41">
        <f>H91</f>
        <v>85.6</v>
      </c>
      <c r="D91" s="42" t="s">
        <v>80</v>
      </c>
      <c r="E91" s="42"/>
      <c r="F91" s="19"/>
      <c r="G91" s="41">
        <f>G92</f>
        <v>68</v>
      </c>
      <c r="H91" s="41">
        <f>H92</f>
        <v>85.6</v>
      </c>
      <c r="I91" s="43"/>
      <c r="J91" s="43"/>
      <c r="K91" s="43"/>
      <c r="L91" s="21"/>
    </row>
    <row r="92" spans="1:12" s="3" customFormat="1" ht="14.25" customHeight="1">
      <c r="A92" s="40" t="s">
        <v>87</v>
      </c>
      <c r="B92" s="40">
        <v>3241</v>
      </c>
      <c r="C92" s="41">
        <f>H92</f>
        <v>85.6</v>
      </c>
      <c r="D92" s="42" t="s">
        <v>236</v>
      </c>
      <c r="E92" s="42"/>
      <c r="F92" s="19"/>
      <c r="G92" s="41">
        <f>SUM(G93:G93)</f>
        <v>68</v>
      </c>
      <c r="H92" s="41">
        <f>SUM(H93:H93)</f>
        <v>85.6</v>
      </c>
      <c r="I92" s="43"/>
      <c r="J92" s="43"/>
      <c r="K92" s="43"/>
      <c r="L92" s="21"/>
    </row>
    <row r="93" spans="1:12" s="3" customFormat="1" ht="14.25" customHeight="1">
      <c r="A93" s="22" t="s">
        <v>35</v>
      </c>
      <c r="B93" s="22">
        <v>32412</v>
      </c>
      <c r="C93" s="35"/>
      <c r="D93" s="19" t="s">
        <v>237</v>
      </c>
      <c r="E93" s="19"/>
      <c r="F93" s="19" t="s">
        <v>124</v>
      </c>
      <c r="G93" s="35">
        <f>ROUND(H93/1.25,0)</f>
        <v>68</v>
      </c>
      <c r="H93" s="34">
        <v>85.6</v>
      </c>
      <c r="I93" s="20"/>
      <c r="J93" s="20"/>
      <c r="K93" s="21" t="s">
        <v>258</v>
      </c>
      <c r="L93" s="21"/>
    </row>
    <row r="94" spans="1:12" s="3" customFormat="1" ht="14.25" customHeight="1">
      <c r="A94" s="40"/>
      <c r="B94" s="40">
        <v>329</v>
      </c>
      <c r="C94" s="41">
        <f>H94</f>
        <v>49878.509999999995</v>
      </c>
      <c r="D94" s="42" t="s">
        <v>80</v>
      </c>
      <c r="E94" s="42"/>
      <c r="F94" s="19"/>
      <c r="G94" s="41">
        <f>G95+G97+G99</f>
        <v>39903</v>
      </c>
      <c r="H94" s="41">
        <f>H95+H97+H99</f>
        <v>49878.509999999995</v>
      </c>
      <c r="I94" s="43"/>
      <c r="J94" s="43"/>
      <c r="K94" s="43"/>
      <c r="L94" s="21"/>
    </row>
    <row r="95" spans="1:12" s="3" customFormat="1" ht="14.25" customHeight="1">
      <c r="A95" s="40" t="s">
        <v>88</v>
      </c>
      <c r="B95" s="40">
        <v>3292</v>
      </c>
      <c r="C95" s="41">
        <f>H95</f>
        <v>151.98</v>
      </c>
      <c r="D95" s="42" t="s">
        <v>238</v>
      </c>
      <c r="E95" s="42"/>
      <c r="F95" s="19"/>
      <c r="G95" s="41">
        <f>SUM(G96:G96)</f>
        <v>122</v>
      </c>
      <c r="H95" s="41">
        <f>SUM(H96:H96)</f>
        <v>151.98</v>
      </c>
      <c r="I95" s="43"/>
      <c r="J95" s="43"/>
      <c r="K95" s="43"/>
      <c r="L95" s="21"/>
    </row>
    <row r="96" spans="1:12" s="3" customFormat="1" ht="14.25" customHeight="1">
      <c r="A96" s="22" t="s">
        <v>37</v>
      </c>
      <c r="B96" s="22">
        <v>32923</v>
      </c>
      <c r="C96" s="35"/>
      <c r="D96" s="19" t="s">
        <v>239</v>
      </c>
      <c r="E96" s="19"/>
      <c r="F96" s="19" t="s">
        <v>124</v>
      </c>
      <c r="G96" s="35">
        <f>ROUND(H96/1.25,0)</f>
        <v>122</v>
      </c>
      <c r="H96" s="34">
        <v>151.98</v>
      </c>
      <c r="I96" s="20"/>
      <c r="J96" s="20"/>
      <c r="K96" s="21" t="s">
        <v>258</v>
      </c>
      <c r="L96" s="21"/>
    </row>
    <row r="97" spans="1:12" s="3" customFormat="1" ht="14.25" customHeight="1">
      <c r="A97" s="40" t="s">
        <v>89</v>
      </c>
      <c r="B97" s="40">
        <v>3293</v>
      </c>
      <c r="C97" s="41">
        <f>H97</f>
        <v>12256.82</v>
      </c>
      <c r="D97" s="42" t="s">
        <v>45</v>
      </c>
      <c r="E97" s="42"/>
      <c r="F97" s="19"/>
      <c r="G97" s="41">
        <f>SUM(G98:G98)</f>
        <v>9805</v>
      </c>
      <c r="H97" s="41">
        <f>SUM(H98:H98)</f>
        <v>12256.82</v>
      </c>
      <c r="I97" s="43"/>
      <c r="J97" s="43"/>
      <c r="K97" s="43"/>
      <c r="L97" s="21"/>
    </row>
    <row r="98" spans="1:12" s="3" customFormat="1" ht="14.25" customHeight="1">
      <c r="A98" s="22" t="s">
        <v>39</v>
      </c>
      <c r="B98" s="22">
        <v>32931</v>
      </c>
      <c r="C98" s="35"/>
      <c r="D98" s="19" t="s">
        <v>45</v>
      </c>
      <c r="E98" s="19"/>
      <c r="F98" s="19" t="s">
        <v>124</v>
      </c>
      <c r="G98" s="35">
        <f>ROUND(H98/1.25,0)</f>
        <v>9805</v>
      </c>
      <c r="H98" s="34">
        <v>12256.82</v>
      </c>
      <c r="I98" s="20"/>
      <c r="J98" s="20"/>
      <c r="K98" s="21" t="s">
        <v>258</v>
      </c>
      <c r="L98" s="21"/>
    </row>
    <row r="99" spans="1:12" s="3" customFormat="1" ht="14.25" customHeight="1">
      <c r="A99" s="40" t="s">
        <v>106</v>
      </c>
      <c r="B99" s="40">
        <v>3299</v>
      </c>
      <c r="C99" s="41">
        <f>H99</f>
        <v>37469.71</v>
      </c>
      <c r="D99" s="42" t="s">
        <v>82</v>
      </c>
      <c r="E99" s="42"/>
      <c r="F99" s="19"/>
      <c r="G99" s="41">
        <f>SUM(G100:G103)</f>
        <v>29976</v>
      </c>
      <c r="H99" s="41">
        <f>SUM(H100:H103)</f>
        <v>37469.71</v>
      </c>
      <c r="I99" s="43"/>
      <c r="J99" s="43"/>
      <c r="K99" s="43"/>
      <c r="L99" s="21"/>
    </row>
    <row r="100" spans="1:12" s="3" customFormat="1" ht="14.25" customHeight="1">
      <c r="A100" s="22" t="s">
        <v>41</v>
      </c>
      <c r="B100" s="22">
        <v>32941</v>
      </c>
      <c r="C100" s="35"/>
      <c r="D100" s="19" t="s">
        <v>206</v>
      </c>
      <c r="E100" s="19"/>
      <c r="F100" s="19" t="s">
        <v>124</v>
      </c>
      <c r="G100" s="35">
        <f>ROUND(H100/1.25,0)</f>
        <v>80</v>
      </c>
      <c r="H100" s="34">
        <v>100</v>
      </c>
      <c r="I100" s="20"/>
      <c r="J100" s="20"/>
      <c r="K100" s="21" t="s">
        <v>258</v>
      </c>
      <c r="L100" s="21"/>
    </row>
    <row r="101" spans="1:12" s="3" customFormat="1" ht="14.25" customHeight="1">
      <c r="A101" s="22" t="s">
        <v>240</v>
      </c>
      <c r="B101" s="22">
        <v>32955</v>
      </c>
      <c r="C101" s="35"/>
      <c r="D101" s="19" t="s">
        <v>207</v>
      </c>
      <c r="E101" s="19"/>
      <c r="F101" s="19" t="s">
        <v>124</v>
      </c>
      <c r="G101" s="35">
        <f>ROUND(H101/1.25,0)</f>
        <v>10726</v>
      </c>
      <c r="H101" s="34">
        <v>13406.94</v>
      </c>
      <c r="I101" s="20"/>
      <c r="J101" s="20"/>
      <c r="K101" s="21" t="s">
        <v>258</v>
      </c>
      <c r="L101" s="21"/>
    </row>
    <row r="102" spans="1:12" s="3" customFormat="1" ht="14.25" customHeight="1">
      <c r="A102" s="22" t="s">
        <v>241</v>
      </c>
      <c r="B102" s="22">
        <v>32999</v>
      </c>
      <c r="C102" s="35"/>
      <c r="D102" s="19" t="s">
        <v>155</v>
      </c>
      <c r="E102" s="19"/>
      <c r="F102" s="19" t="s">
        <v>124</v>
      </c>
      <c r="G102" s="35">
        <f>ROUND(H102/1.25,0)</f>
        <v>17402</v>
      </c>
      <c r="H102" s="34">
        <v>21752.77</v>
      </c>
      <c r="I102" s="20"/>
      <c r="J102" s="20"/>
      <c r="K102" s="21" t="s">
        <v>258</v>
      </c>
      <c r="L102" s="21"/>
    </row>
    <row r="103" spans="1:12" s="3" customFormat="1" ht="14.25" customHeight="1">
      <c r="A103" s="22" t="s">
        <v>242</v>
      </c>
      <c r="B103" s="22"/>
      <c r="C103" s="35"/>
      <c r="D103" s="51" t="s">
        <v>205</v>
      </c>
      <c r="E103" s="19"/>
      <c r="F103" s="19" t="s">
        <v>124</v>
      </c>
      <c r="G103" s="35">
        <f>ROUND(H103/1.25,0)</f>
        <v>1768</v>
      </c>
      <c r="H103" s="34">
        <v>2210</v>
      </c>
      <c r="I103" s="20"/>
      <c r="J103" s="20"/>
      <c r="K103" s="21" t="s">
        <v>258</v>
      </c>
      <c r="L103" s="21"/>
    </row>
    <row r="104" spans="1:12" s="3" customFormat="1" ht="14.25" customHeight="1">
      <c r="A104" s="28"/>
      <c r="B104" s="28">
        <v>34</v>
      </c>
      <c r="C104" s="36">
        <f>H104</f>
        <v>3551.02</v>
      </c>
      <c r="D104" s="16" t="s">
        <v>83</v>
      </c>
      <c r="E104" s="16"/>
      <c r="F104" s="15"/>
      <c r="G104" s="36">
        <f>G105</f>
        <v>2841</v>
      </c>
      <c r="H104" s="36">
        <f>H105</f>
        <v>3551.02</v>
      </c>
      <c r="I104" s="29"/>
      <c r="J104" s="29"/>
      <c r="K104" s="29"/>
      <c r="L104" s="18"/>
    </row>
    <row r="105" spans="1:12" s="3" customFormat="1" ht="14.25" customHeight="1">
      <c r="A105" s="40"/>
      <c r="B105" s="40">
        <v>343</v>
      </c>
      <c r="C105" s="41">
        <f>H105</f>
        <v>3551.02</v>
      </c>
      <c r="D105" s="42" t="s">
        <v>84</v>
      </c>
      <c r="E105" s="42"/>
      <c r="F105" s="19"/>
      <c r="G105" s="41">
        <f>G106</f>
        <v>2841</v>
      </c>
      <c r="H105" s="41">
        <f>H106</f>
        <v>3551.02</v>
      </c>
      <c r="I105" s="43"/>
      <c r="J105" s="43"/>
      <c r="K105" s="43"/>
      <c r="L105" s="21"/>
    </row>
    <row r="106" spans="1:12" s="3" customFormat="1" ht="14.25" customHeight="1">
      <c r="A106" s="40" t="s">
        <v>107</v>
      </c>
      <c r="B106" s="40">
        <v>3431</v>
      </c>
      <c r="C106" s="41">
        <f>H106</f>
        <v>3551.02</v>
      </c>
      <c r="D106" s="42" t="s">
        <v>46</v>
      </c>
      <c r="E106" s="42"/>
      <c r="F106" s="19"/>
      <c r="G106" s="41">
        <f>SUM(G107:G109)</f>
        <v>2841</v>
      </c>
      <c r="H106" s="41">
        <f>SUM(H107:H109)</f>
        <v>3551.02</v>
      </c>
      <c r="I106" s="43"/>
      <c r="J106" s="43"/>
      <c r="K106" s="43"/>
      <c r="L106" s="21"/>
    </row>
    <row r="107" spans="1:12" s="3" customFormat="1" ht="14.25" customHeight="1">
      <c r="A107" s="22" t="s">
        <v>43</v>
      </c>
      <c r="B107" s="22">
        <v>34311</v>
      </c>
      <c r="C107" s="35"/>
      <c r="D107" s="19" t="s">
        <v>141</v>
      </c>
      <c r="E107" s="19"/>
      <c r="F107" s="19" t="s">
        <v>124</v>
      </c>
      <c r="G107" s="35">
        <f>ROUND(H107/1.25,0)</f>
        <v>0</v>
      </c>
      <c r="H107" s="34">
        <v>0</v>
      </c>
      <c r="I107" s="20"/>
      <c r="J107" s="20"/>
      <c r="K107" s="21" t="s">
        <v>258</v>
      </c>
      <c r="L107" s="21"/>
    </row>
    <row r="108" spans="1:12" s="3" customFormat="1" ht="14.25" customHeight="1">
      <c r="A108" s="22" t="s">
        <v>171</v>
      </c>
      <c r="B108" s="22">
        <v>34312</v>
      </c>
      <c r="C108" s="35"/>
      <c r="D108" s="19" t="s">
        <v>144</v>
      </c>
      <c r="E108" s="19"/>
      <c r="F108" s="19" t="s">
        <v>124</v>
      </c>
      <c r="G108" s="35">
        <f>ROUND(H108/1.25,0)</f>
        <v>2826</v>
      </c>
      <c r="H108" s="34">
        <v>3532.24</v>
      </c>
      <c r="I108" s="20"/>
      <c r="J108" s="20"/>
      <c r="K108" s="21" t="s">
        <v>258</v>
      </c>
      <c r="L108" s="21"/>
    </row>
    <row r="109" spans="1:12" s="3" customFormat="1" ht="14.25" customHeight="1">
      <c r="A109" s="22" t="s">
        <v>209</v>
      </c>
      <c r="B109" s="22">
        <v>34349</v>
      </c>
      <c r="C109" s="35"/>
      <c r="D109" s="19" t="s">
        <v>142</v>
      </c>
      <c r="E109" s="19"/>
      <c r="F109" s="19" t="s">
        <v>124</v>
      </c>
      <c r="G109" s="35">
        <f>ROUND(H109/1.25,0)</f>
        <v>15</v>
      </c>
      <c r="H109" s="34">
        <v>18.78</v>
      </c>
      <c r="I109" s="20"/>
      <c r="J109" s="20"/>
      <c r="K109" s="21" t="s">
        <v>258</v>
      </c>
      <c r="L109" s="21"/>
    </row>
    <row r="110" spans="1:12" s="3" customFormat="1" ht="14.25" customHeight="1">
      <c r="A110" s="28"/>
      <c r="B110" s="28">
        <v>4</v>
      </c>
      <c r="C110" s="36">
        <f>H110</f>
        <v>397744.75999999995</v>
      </c>
      <c r="D110" s="16" t="s">
        <v>183</v>
      </c>
      <c r="E110" s="16"/>
      <c r="F110" s="15"/>
      <c r="G110" s="36">
        <f>G111+G140</f>
        <v>318196</v>
      </c>
      <c r="H110" s="36">
        <f>H111+H140</f>
        <v>397744.75999999995</v>
      </c>
      <c r="I110" s="29"/>
      <c r="J110" s="29"/>
      <c r="K110" s="29"/>
      <c r="L110" s="18"/>
    </row>
    <row r="111" spans="1:12" s="3" customFormat="1" ht="14.25" customHeight="1">
      <c r="A111" s="28"/>
      <c r="B111" s="28" t="s">
        <v>252</v>
      </c>
      <c r="C111" s="36">
        <f>H111</f>
        <v>397744.75999999995</v>
      </c>
      <c r="D111" s="16" t="s">
        <v>253</v>
      </c>
      <c r="E111" s="16"/>
      <c r="F111" s="15"/>
      <c r="G111" s="36">
        <f>G112+G115+G134+G137</f>
        <v>318196</v>
      </c>
      <c r="H111" s="36">
        <f>H112+H115+H134+H137</f>
        <v>397744.75999999995</v>
      </c>
      <c r="I111" s="29"/>
      <c r="J111" s="29"/>
      <c r="K111" s="29"/>
      <c r="L111" s="18"/>
    </row>
    <row r="112" spans="1:12" s="3" customFormat="1" ht="14.25" customHeight="1">
      <c r="A112" s="40"/>
      <c r="B112" s="40">
        <v>412</v>
      </c>
      <c r="C112" s="41">
        <f>H112</f>
        <v>0</v>
      </c>
      <c r="D112" s="42" t="s">
        <v>250</v>
      </c>
      <c r="E112" s="42"/>
      <c r="F112" s="19"/>
      <c r="G112" s="41">
        <f>G113</f>
        <v>0</v>
      </c>
      <c r="H112" s="41">
        <f>H113</f>
        <v>0</v>
      </c>
      <c r="I112" s="43"/>
      <c r="J112" s="43"/>
      <c r="K112" s="43"/>
      <c r="L112" s="21"/>
    </row>
    <row r="113" spans="1:12" s="3" customFormat="1" ht="14.25" customHeight="1">
      <c r="A113" s="40" t="s">
        <v>139</v>
      </c>
      <c r="B113" s="40">
        <v>4123</v>
      </c>
      <c r="C113" s="41">
        <f>H113</f>
        <v>0</v>
      </c>
      <c r="D113" s="42" t="s">
        <v>251</v>
      </c>
      <c r="E113" s="42"/>
      <c r="F113" s="19"/>
      <c r="G113" s="41">
        <f>G114</f>
        <v>0</v>
      </c>
      <c r="H113" s="41">
        <f>H114</f>
        <v>0</v>
      </c>
      <c r="I113" s="43"/>
      <c r="J113" s="43"/>
      <c r="K113" s="43"/>
      <c r="L113" s="21"/>
    </row>
    <row r="114" spans="1:12" s="3" customFormat="1" ht="14.25" customHeight="1">
      <c r="A114" s="22" t="s">
        <v>140</v>
      </c>
      <c r="B114" s="22">
        <v>41231</v>
      </c>
      <c r="C114" s="35"/>
      <c r="D114" s="19" t="s">
        <v>251</v>
      </c>
      <c r="E114" s="19"/>
      <c r="F114" s="19"/>
      <c r="G114" s="35">
        <f>ROUND(H114/1.25,0)</f>
        <v>0</v>
      </c>
      <c r="H114" s="34">
        <v>0</v>
      </c>
      <c r="I114" s="23"/>
      <c r="J114" s="23"/>
      <c r="K114" s="21" t="s">
        <v>258</v>
      </c>
      <c r="L114" s="21"/>
    </row>
    <row r="115" spans="1:12" s="3" customFormat="1" ht="14.25" customHeight="1">
      <c r="A115" s="40"/>
      <c r="B115" s="40">
        <v>422</v>
      </c>
      <c r="C115" s="41">
        <f>H115</f>
        <v>386838.04</v>
      </c>
      <c r="D115" s="42" t="s">
        <v>117</v>
      </c>
      <c r="E115" s="42"/>
      <c r="F115" s="19"/>
      <c r="G115" s="41">
        <f>G116+G120+G123+G127+G130</f>
        <v>309471</v>
      </c>
      <c r="H115" s="41">
        <f>H116+H120+H123+H127+H130</f>
        <v>386838.04</v>
      </c>
      <c r="I115" s="43"/>
      <c r="J115" s="43"/>
      <c r="K115" s="43"/>
      <c r="L115" s="21"/>
    </row>
    <row r="116" spans="1:12" s="3" customFormat="1" ht="14.25" customHeight="1">
      <c r="A116" s="42" t="s">
        <v>161</v>
      </c>
      <c r="B116" s="40">
        <v>4221</v>
      </c>
      <c r="C116" s="41">
        <f>H116</f>
        <v>297389.45</v>
      </c>
      <c r="D116" s="42" t="s">
        <v>85</v>
      </c>
      <c r="E116" s="42"/>
      <c r="F116" s="19"/>
      <c r="G116" s="41">
        <f>SUM(G117:G119)</f>
        <v>237912</v>
      </c>
      <c r="H116" s="41">
        <f>SUM(H117:H119)</f>
        <v>297389.45</v>
      </c>
      <c r="I116" s="43"/>
      <c r="J116" s="43"/>
      <c r="K116" s="43"/>
      <c r="L116" s="21"/>
    </row>
    <row r="117" spans="1:12" s="3" customFormat="1" ht="14.25" customHeight="1">
      <c r="A117" s="19" t="s">
        <v>165</v>
      </c>
      <c r="B117" s="22">
        <v>42211</v>
      </c>
      <c r="C117" s="35"/>
      <c r="D117" s="19" t="s">
        <v>47</v>
      </c>
      <c r="E117" s="19"/>
      <c r="F117" s="19" t="s">
        <v>124</v>
      </c>
      <c r="G117" s="35">
        <f>ROUND(H117/1.25,0)</f>
        <v>184298</v>
      </c>
      <c r="H117" s="34">
        <v>230372.15</v>
      </c>
      <c r="I117" s="20"/>
      <c r="J117" s="20"/>
      <c r="K117" s="21" t="s">
        <v>258</v>
      </c>
      <c r="L117" s="21"/>
    </row>
    <row r="118" spans="1:12" s="5" customFormat="1" ht="14.25" customHeight="1">
      <c r="A118" s="19" t="s">
        <v>224</v>
      </c>
      <c r="B118" s="22">
        <v>42212</v>
      </c>
      <c r="C118" s="35"/>
      <c r="D118" s="19" t="s">
        <v>48</v>
      </c>
      <c r="E118" s="19"/>
      <c r="F118" s="19" t="s">
        <v>124</v>
      </c>
      <c r="G118" s="35">
        <f>ROUND(H118/1.25,0)</f>
        <v>53614</v>
      </c>
      <c r="H118" s="34">
        <v>67017.3</v>
      </c>
      <c r="I118" s="20"/>
      <c r="J118" s="20"/>
      <c r="K118" s="21" t="s">
        <v>258</v>
      </c>
      <c r="L118" s="21"/>
    </row>
    <row r="119" spans="1:12" s="5" customFormat="1" ht="14.25" customHeight="1">
      <c r="A119" s="19" t="s">
        <v>225</v>
      </c>
      <c r="B119" s="22">
        <v>42219</v>
      </c>
      <c r="C119" s="35"/>
      <c r="D119" s="19" t="s">
        <v>172</v>
      </c>
      <c r="E119" s="19"/>
      <c r="F119" s="19" t="s">
        <v>124</v>
      </c>
      <c r="G119" s="35">
        <f>ROUND(H119/1.25,0)</f>
        <v>0</v>
      </c>
      <c r="H119" s="34">
        <v>0</v>
      </c>
      <c r="I119" s="20"/>
      <c r="J119" s="20"/>
      <c r="K119" s="21" t="s">
        <v>258</v>
      </c>
      <c r="L119" s="21"/>
    </row>
    <row r="120" spans="1:12" s="3" customFormat="1" ht="14.25" customHeight="1">
      <c r="A120" s="42" t="s">
        <v>166</v>
      </c>
      <c r="B120" s="40">
        <v>4222</v>
      </c>
      <c r="C120" s="41">
        <f>H120</f>
        <v>0</v>
      </c>
      <c r="D120" s="42" t="s">
        <v>177</v>
      </c>
      <c r="E120" s="42"/>
      <c r="F120" s="19"/>
      <c r="G120" s="41">
        <f>SUM(G121:G122)</f>
        <v>0</v>
      </c>
      <c r="H120" s="41">
        <f>SUM(H121:H122)</f>
        <v>0</v>
      </c>
      <c r="I120" s="43"/>
      <c r="J120" s="43"/>
      <c r="K120" s="43"/>
      <c r="L120" s="21"/>
    </row>
    <row r="121" spans="1:12" s="3" customFormat="1" ht="14.25" customHeight="1">
      <c r="A121" s="19" t="s">
        <v>167</v>
      </c>
      <c r="B121" s="22">
        <v>42221</v>
      </c>
      <c r="C121" s="35"/>
      <c r="D121" s="19" t="s">
        <v>198</v>
      </c>
      <c r="E121" s="19"/>
      <c r="F121" s="19" t="s">
        <v>124</v>
      </c>
      <c r="G121" s="35">
        <f>ROUND(H121/1.25,0)</f>
        <v>0</v>
      </c>
      <c r="H121" s="34">
        <v>0</v>
      </c>
      <c r="I121" s="20"/>
      <c r="J121" s="20"/>
      <c r="K121" s="21" t="s">
        <v>258</v>
      </c>
      <c r="L121" s="21"/>
    </row>
    <row r="122" spans="1:12" s="3" customFormat="1" ht="14.25" customHeight="1">
      <c r="A122" s="19" t="s">
        <v>210</v>
      </c>
      <c r="B122" s="22">
        <v>42222</v>
      </c>
      <c r="C122" s="35"/>
      <c r="D122" s="19" t="s">
        <v>216</v>
      </c>
      <c r="E122" s="19"/>
      <c r="F122" s="19" t="s">
        <v>124</v>
      </c>
      <c r="G122" s="35">
        <f>ROUND(H122/1.25,0)</f>
        <v>0</v>
      </c>
      <c r="H122" s="34">
        <v>0</v>
      </c>
      <c r="I122" s="20"/>
      <c r="J122" s="20"/>
      <c r="K122" s="21" t="s">
        <v>258</v>
      </c>
      <c r="L122" s="21"/>
    </row>
    <row r="123" spans="1:12" s="3" customFormat="1" ht="14.25" customHeight="1">
      <c r="A123" s="42" t="s">
        <v>174</v>
      </c>
      <c r="B123" s="40">
        <v>4223</v>
      </c>
      <c r="C123" s="41">
        <f>H123</f>
        <v>4541.76</v>
      </c>
      <c r="D123" s="42" t="s">
        <v>220</v>
      </c>
      <c r="E123" s="42"/>
      <c r="F123" s="19"/>
      <c r="G123" s="41">
        <f>SUM(G124:G126)</f>
        <v>3633</v>
      </c>
      <c r="H123" s="41">
        <f>SUM(H124:H126)</f>
        <v>4541.76</v>
      </c>
      <c r="I123" s="43"/>
      <c r="J123" s="43"/>
      <c r="K123" s="43"/>
      <c r="L123" s="21"/>
    </row>
    <row r="124" spans="1:12" s="3" customFormat="1" ht="14.25" customHeight="1">
      <c r="A124" s="19" t="s">
        <v>175</v>
      </c>
      <c r="B124" s="22">
        <v>42231</v>
      </c>
      <c r="C124" s="35"/>
      <c r="D124" s="19" t="s">
        <v>220</v>
      </c>
      <c r="E124" s="19"/>
      <c r="F124" s="19" t="s">
        <v>124</v>
      </c>
      <c r="G124" s="35">
        <f>ROUND(H124/1.25,0)</f>
        <v>2993</v>
      </c>
      <c r="H124" s="34">
        <v>3741.76</v>
      </c>
      <c r="I124" s="20"/>
      <c r="J124" s="20"/>
      <c r="K124" s="21" t="s">
        <v>258</v>
      </c>
      <c r="L124" s="21"/>
    </row>
    <row r="125" spans="1:12" s="3" customFormat="1" ht="14.25" customHeight="1">
      <c r="A125" s="19" t="s">
        <v>221</v>
      </c>
      <c r="B125" s="22">
        <v>42233</v>
      </c>
      <c r="C125" s="35"/>
      <c r="D125" s="19" t="s">
        <v>226</v>
      </c>
      <c r="E125" s="19"/>
      <c r="F125" s="19" t="s">
        <v>124</v>
      </c>
      <c r="G125" s="35">
        <f>ROUND(H125/1.25,0)</f>
        <v>640</v>
      </c>
      <c r="H125" s="34">
        <v>800</v>
      </c>
      <c r="I125" s="20"/>
      <c r="J125" s="20"/>
      <c r="K125" s="21" t="s">
        <v>258</v>
      </c>
      <c r="L125" s="21"/>
    </row>
    <row r="126" spans="1:12" s="3" customFormat="1" ht="14.25" customHeight="1">
      <c r="A126" s="19" t="s">
        <v>243</v>
      </c>
      <c r="B126" s="22">
        <v>42239</v>
      </c>
      <c r="C126" s="35"/>
      <c r="D126" s="19" t="s">
        <v>227</v>
      </c>
      <c r="E126" s="19"/>
      <c r="F126" s="19" t="s">
        <v>124</v>
      </c>
      <c r="G126" s="35">
        <f>ROUND(H126/1.25,0)</f>
        <v>0</v>
      </c>
      <c r="H126" s="34">
        <v>0</v>
      </c>
      <c r="I126" s="20"/>
      <c r="J126" s="20"/>
      <c r="K126" s="21" t="s">
        <v>258</v>
      </c>
      <c r="L126" s="21"/>
    </row>
    <row r="127" spans="1:12" s="3" customFormat="1" ht="14.25" customHeight="1">
      <c r="A127" s="42" t="s">
        <v>181</v>
      </c>
      <c r="B127" s="40">
        <v>4226</v>
      </c>
      <c r="C127" s="41">
        <f>H127</f>
        <v>59782.03</v>
      </c>
      <c r="D127" s="42" t="s">
        <v>178</v>
      </c>
      <c r="E127" s="42"/>
      <c r="F127" s="19"/>
      <c r="G127" s="41">
        <f>SUM(G128:G129)</f>
        <v>47826</v>
      </c>
      <c r="H127" s="41">
        <f>SUM(H128:H129)</f>
        <v>59782.03</v>
      </c>
      <c r="I127" s="43"/>
      <c r="J127" s="43"/>
      <c r="K127" s="43"/>
      <c r="L127" s="21"/>
    </row>
    <row r="128" spans="1:12" s="3" customFormat="1" ht="14.25" customHeight="1">
      <c r="A128" s="19" t="s">
        <v>182</v>
      </c>
      <c r="B128" s="22">
        <v>42261</v>
      </c>
      <c r="C128" s="35"/>
      <c r="D128" s="19" t="s">
        <v>179</v>
      </c>
      <c r="E128" s="19"/>
      <c r="F128" s="19" t="s">
        <v>124</v>
      </c>
      <c r="G128" s="35">
        <f>ROUND(H128/1.25,0)</f>
        <v>0</v>
      </c>
      <c r="H128" s="34">
        <v>0</v>
      </c>
      <c r="I128" s="20"/>
      <c r="J128" s="20"/>
      <c r="K128" s="21" t="s">
        <v>258</v>
      </c>
      <c r="L128" s="21"/>
    </row>
    <row r="129" spans="1:12" s="3" customFormat="1" ht="14.25" customHeight="1">
      <c r="A129" s="19" t="s">
        <v>244</v>
      </c>
      <c r="B129" s="22">
        <v>42262</v>
      </c>
      <c r="C129" s="35"/>
      <c r="D129" s="19" t="s">
        <v>180</v>
      </c>
      <c r="E129" s="19"/>
      <c r="F129" s="19" t="s">
        <v>124</v>
      </c>
      <c r="G129" s="35">
        <f>ROUND(H129/1.25,0)</f>
        <v>47826</v>
      </c>
      <c r="H129" s="34">
        <v>59782.03</v>
      </c>
      <c r="I129" s="20"/>
      <c r="J129" s="20"/>
      <c r="K129" s="21" t="s">
        <v>258</v>
      </c>
      <c r="L129" s="21"/>
    </row>
    <row r="130" spans="1:12" s="3" customFormat="1" ht="14.25" customHeight="1">
      <c r="A130" s="40" t="s">
        <v>211</v>
      </c>
      <c r="B130" s="40">
        <v>4227</v>
      </c>
      <c r="C130" s="41">
        <f>H130</f>
        <v>25124.8</v>
      </c>
      <c r="D130" s="42" t="s">
        <v>176</v>
      </c>
      <c r="E130" s="42"/>
      <c r="F130" s="19"/>
      <c r="G130" s="41">
        <f>SUM(G131:G133)</f>
        <v>20100</v>
      </c>
      <c r="H130" s="41">
        <f>SUM(H131:H133)</f>
        <v>25124.8</v>
      </c>
      <c r="I130" s="43"/>
      <c r="J130" s="43"/>
      <c r="K130" s="43"/>
      <c r="L130" s="21"/>
    </row>
    <row r="131" spans="1:12" s="3" customFormat="1" ht="14.25" customHeight="1">
      <c r="A131" s="22" t="s">
        <v>212</v>
      </c>
      <c r="B131" s="22">
        <v>42271</v>
      </c>
      <c r="C131" s="35"/>
      <c r="D131" s="19" t="s">
        <v>217</v>
      </c>
      <c r="E131" s="19"/>
      <c r="F131" s="19" t="s">
        <v>124</v>
      </c>
      <c r="G131" s="35">
        <f>ROUND(H131/1.25,0)</f>
        <v>20100</v>
      </c>
      <c r="H131" s="34">
        <v>25124.8</v>
      </c>
      <c r="I131" s="20"/>
      <c r="J131" s="20"/>
      <c r="K131" s="21" t="s">
        <v>258</v>
      </c>
      <c r="L131" s="21"/>
    </row>
    <row r="132" spans="1:12" s="3" customFormat="1" ht="14.25" customHeight="1">
      <c r="A132" s="19" t="s">
        <v>245</v>
      </c>
      <c r="B132" s="22">
        <v>42272</v>
      </c>
      <c r="C132" s="35"/>
      <c r="D132" s="19" t="s">
        <v>218</v>
      </c>
      <c r="E132" s="19"/>
      <c r="F132" s="19" t="s">
        <v>124</v>
      </c>
      <c r="G132" s="35">
        <f>ROUND(H132/1.25,0)</f>
        <v>0</v>
      </c>
      <c r="H132" s="34">
        <v>0</v>
      </c>
      <c r="I132" s="20"/>
      <c r="J132" s="20"/>
      <c r="K132" s="21" t="s">
        <v>258</v>
      </c>
      <c r="L132" s="21"/>
    </row>
    <row r="133" spans="1:12" s="3" customFormat="1" ht="14.25" customHeight="1">
      <c r="A133" s="19" t="s">
        <v>245</v>
      </c>
      <c r="B133" s="22">
        <v>42273</v>
      </c>
      <c r="C133" s="35"/>
      <c r="D133" s="19" t="s">
        <v>173</v>
      </c>
      <c r="E133" s="19"/>
      <c r="F133" s="19" t="s">
        <v>124</v>
      </c>
      <c r="G133" s="35">
        <f>ROUND(H133/1.25,0)</f>
        <v>0</v>
      </c>
      <c r="H133" s="34">
        <v>0</v>
      </c>
      <c r="I133" s="20"/>
      <c r="J133" s="20"/>
      <c r="K133" s="21" t="s">
        <v>258</v>
      </c>
      <c r="L133" s="21"/>
    </row>
    <row r="134" spans="1:12" s="3" customFormat="1" ht="14.25" customHeight="1">
      <c r="A134" s="42"/>
      <c r="B134" s="40">
        <v>424</v>
      </c>
      <c r="C134" s="41">
        <f>H134</f>
        <v>10906.72</v>
      </c>
      <c r="D134" s="42" t="s">
        <v>143</v>
      </c>
      <c r="E134" s="42"/>
      <c r="F134" s="19"/>
      <c r="G134" s="41">
        <f>G135</f>
        <v>8725</v>
      </c>
      <c r="H134" s="41">
        <f>H135</f>
        <v>10906.72</v>
      </c>
      <c r="I134" s="23"/>
      <c r="J134" s="23"/>
      <c r="K134" s="23"/>
      <c r="L134" s="21"/>
    </row>
    <row r="135" spans="1:12" s="6" customFormat="1" ht="14.25" customHeight="1">
      <c r="A135" s="40" t="s">
        <v>222</v>
      </c>
      <c r="B135" s="40">
        <v>4241</v>
      </c>
      <c r="C135" s="41">
        <f>H135</f>
        <v>10906.72</v>
      </c>
      <c r="D135" s="42" t="s">
        <v>49</v>
      </c>
      <c r="E135" s="42"/>
      <c r="F135" s="19"/>
      <c r="G135" s="41">
        <f>SUM(G136:G136)</f>
        <v>8725</v>
      </c>
      <c r="H135" s="41">
        <f>SUM(H136:H136)</f>
        <v>10906.72</v>
      </c>
      <c r="I135" s="43"/>
      <c r="J135" s="43"/>
      <c r="K135" s="43"/>
      <c r="L135" s="21"/>
    </row>
    <row r="136" spans="1:12" s="6" customFormat="1" ht="14.25" customHeight="1">
      <c r="A136" s="22" t="s">
        <v>223</v>
      </c>
      <c r="B136" s="22">
        <v>42411</v>
      </c>
      <c r="C136" s="35"/>
      <c r="D136" s="19" t="s">
        <v>49</v>
      </c>
      <c r="E136" s="19"/>
      <c r="F136" s="19" t="s">
        <v>124</v>
      </c>
      <c r="G136" s="35">
        <f>ROUND(H136/1.25,0)</f>
        <v>8725</v>
      </c>
      <c r="H136" s="34">
        <v>10906.72</v>
      </c>
      <c r="I136" s="20"/>
      <c r="J136" s="20"/>
      <c r="K136" s="21" t="s">
        <v>258</v>
      </c>
      <c r="L136" s="21"/>
    </row>
    <row r="137" spans="1:12" s="6" customFormat="1" ht="14.25" customHeight="1">
      <c r="A137" s="42"/>
      <c r="B137" s="40">
        <v>425</v>
      </c>
      <c r="C137" s="41">
        <f>H137</f>
        <v>0</v>
      </c>
      <c r="D137" s="42" t="s">
        <v>168</v>
      </c>
      <c r="E137" s="42"/>
      <c r="F137" s="19"/>
      <c r="G137" s="41">
        <f>G138</f>
        <v>0</v>
      </c>
      <c r="H137" s="41">
        <f>H138</f>
        <v>0</v>
      </c>
      <c r="I137" s="23"/>
      <c r="J137" s="23"/>
      <c r="K137" s="23"/>
      <c r="L137" s="21"/>
    </row>
    <row r="138" spans="1:12" s="6" customFormat="1" ht="14.25" customHeight="1">
      <c r="A138" s="40" t="s">
        <v>246</v>
      </c>
      <c r="B138" s="40">
        <v>4251</v>
      </c>
      <c r="C138" s="41">
        <f>H138</f>
        <v>0</v>
      </c>
      <c r="D138" s="42" t="s">
        <v>169</v>
      </c>
      <c r="E138" s="42"/>
      <c r="F138" s="19"/>
      <c r="G138" s="41">
        <f>SUM(G139:G139)</f>
        <v>0</v>
      </c>
      <c r="H138" s="41">
        <f>SUM(H139:H139)</f>
        <v>0</v>
      </c>
      <c r="I138" s="43"/>
      <c r="J138" s="43"/>
      <c r="K138" s="43"/>
      <c r="L138" s="21"/>
    </row>
    <row r="139" spans="1:12" s="6" customFormat="1" ht="14.25" customHeight="1">
      <c r="A139" s="22" t="s">
        <v>247</v>
      </c>
      <c r="B139" s="22">
        <v>42519</v>
      </c>
      <c r="C139" s="35"/>
      <c r="D139" s="19" t="s">
        <v>170</v>
      </c>
      <c r="E139" s="19"/>
      <c r="F139" s="19" t="s">
        <v>124</v>
      </c>
      <c r="G139" s="35">
        <f>ROUND(H139/1.25,0)</f>
        <v>0</v>
      </c>
      <c r="H139" s="34">
        <v>0</v>
      </c>
      <c r="I139" s="20"/>
      <c r="J139" s="20"/>
      <c r="K139" s="21" t="s">
        <v>258</v>
      </c>
      <c r="L139" s="21"/>
    </row>
    <row r="140" spans="1:12" s="6" customFormat="1" ht="14.25" customHeight="1">
      <c r="A140" s="28"/>
      <c r="B140" s="28">
        <v>45</v>
      </c>
      <c r="C140" s="49">
        <f>H140</f>
        <v>0</v>
      </c>
      <c r="D140" s="16" t="s">
        <v>162</v>
      </c>
      <c r="E140" s="16"/>
      <c r="F140" s="15"/>
      <c r="G140" s="36">
        <f>G141</f>
        <v>0</v>
      </c>
      <c r="H140" s="36">
        <f>H141</f>
        <v>0</v>
      </c>
      <c r="I140" s="29"/>
      <c r="J140" s="29"/>
      <c r="K140" s="29"/>
      <c r="L140" s="18"/>
    </row>
    <row r="141" spans="1:12" s="6" customFormat="1" ht="14.25" customHeight="1">
      <c r="A141" s="40"/>
      <c r="B141" s="40">
        <v>451</v>
      </c>
      <c r="C141" s="50">
        <f>H141</f>
        <v>0</v>
      </c>
      <c r="D141" s="42" t="s">
        <v>163</v>
      </c>
      <c r="E141" s="42"/>
      <c r="F141" s="19"/>
      <c r="G141" s="41">
        <f>ROUND(H141/1.25,0)</f>
        <v>0</v>
      </c>
      <c r="H141" s="41">
        <f>H142</f>
        <v>0</v>
      </c>
      <c r="I141" s="43"/>
      <c r="J141" s="43"/>
      <c r="K141" s="43"/>
      <c r="L141" s="21"/>
    </row>
    <row r="142" spans="1:12" s="6" customFormat="1" ht="14.25" customHeight="1">
      <c r="A142" s="40" t="s">
        <v>248</v>
      </c>
      <c r="B142" s="40">
        <v>4511</v>
      </c>
      <c r="C142" s="50">
        <f>H142</f>
        <v>0</v>
      </c>
      <c r="D142" s="42" t="s">
        <v>164</v>
      </c>
      <c r="E142" s="42"/>
      <c r="F142" s="19"/>
      <c r="G142" s="41">
        <f>ROUND(H142/1.25,0)</f>
        <v>0</v>
      </c>
      <c r="H142" s="41">
        <f>SUM(H143:H145)</f>
        <v>0</v>
      </c>
      <c r="I142" s="43"/>
      <c r="J142" s="43"/>
      <c r="K142" s="43"/>
      <c r="L142" s="21"/>
    </row>
    <row r="143" spans="1:12" s="6" customFormat="1" ht="14.25" customHeight="1">
      <c r="A143" s="22" t="s">
        <v>249</v>
      </c>
      <c r="B143" s="22">
        <v>45111</v>
      </c>
      <c r="C143" s="47"/>
      <c r="D143" s="42" t="s">
        <v>208</v>
      </c>
      <c r="E143" s="42"/>
      <c r="F143" s="19"/>
      <c r="G143" s="35">
        <f>ROUND(H143/1.25,0)</f>
        <v>0</v>
      </c>
      <c r="H143" s="35">
        <v>0</v>
      </c>
      <c r="I143" s="43"/>
      <c r="J143" s="43"/>
      <c r="K143" s="21" t="s">
        <v>258</v>
      </c>
      <c r="L143" s="21"/>
    </row>
    <row r="144" spans="1:12" s="6" customFormat="1" ht="14.25" customHeight="1">
      <c r="A144" s="22" t="s">
        <v>249</v>
      </c>
      <c r="B144" s="22">
        <v>45111</v>
      </c>
      <c r="C144" s="47"/>
      <c r="D144" s="42" t="s">
        <v>199</v>
      </c>
      <c r="E144" s="42"/>
      <c r="F144" s="19"/>
      <c r="G144" s="35">
        <f>ROUND(H144/1.25,0)</f>
        <v>0</v>
      </c>
      <c r="H144" s="35">
        <v>0</v>
      </c>
      <c r="I144" s="43"/>
      <c r="J144" s="43"/>
      <c r="K144" s="21" t="s">
        <v>258</v>
      </c>
      <c r="L144" s="21"/>
    </row>
    <row r="145" spans="1:12" s="6" customFormat="1" ht="14.25" customHeight="1">
      <c r="A145" s="22" t="s">
        <v>249</v>
      </c>
      <c r="B145" s="22">
        <v>45111</v>
      </c>
      <c r="C145" s="47"/>
      <c r="D145" s="19" t="s">
        <v>200</v>
      </c>
      <c r="E145" s="19"/>
      <c r="F145" s="19" t="s">
        <v>124</v>
      </c>
      <c r="G145" s="35">
        <f>ROUND(H145/1.25,0)</f>
        <v>0</v>
      </c>
      <c r="H145" s="35">
        <v>0</v>
      </c>
      <c r="I145" s="20"/>
      <c r="J145" s="20"/>
      <c r="K145" s="21" t="s">
        <v>258</v>
      </c>
      <c r="L145" s="21"/>
    </row>
    <row r="146" spans="1:12" s="3" customFormat="1" ht="14.25" customHeight="1">
      <c r="A146" s="30"/>
      <c r="B146" s="30"/>
      <c r="C146" s="39"/>
      <c r="D146" s="30" t="s">
        <v>50</v>
      </c>
      <c r="E146" s="30"/>
      <c r="F146" s="30"/>
      <c r="G146" s="46">
        <f>G13+G110</f>
        <v>1127638</v>
      </c>
      <c r="H146" s="46">
        <f>H13+H110</f>
        <v>1839584.4500000002</v>
      </c>
      <c r="I146" s="31"/>
      <c r="J146" s="31"/>
      <c r="K146" s="31"/>
      <c r="L146" s="32"/>
    </row>
    <row r="147" spans="1:12" s="3" customFormat="1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s="3" customFormat="1" ht="13.5">
      <c r="A148" s="53" t="s">
        <v>153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</row>
    <row r="149" spans="1:14" s="3" customFormat="1" ht="24" customHeight="1">
      <c r="A149" s="12"/>
      <c r="B149" s="12"/>
      <c r="C149" s="11"/>
      <c r="D149" s="12"/>
      <c r="E149" s="12"/>
      <c r="F149" s="13"/>
      <c r="G149" s="12"/>
      <c r="J149" s="56" t="s">
        <v>219</v>
      </c>
      <c r="K149" s="57"/>
      <c r="L149" s="9"/>
      <c r="M149" s="8"/>
      <c r="N149" s="8"/>
    </row>
    <row r="150" spans="1:14" s="3" customFormat="1" ht="13.5" customHeight="1">
      <c r="A150" s="54" t="s">
        <v>257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8"/>
      <c r="N150" s="8"/>
    </row>
    <row r="151" spans="2:14" s="3" customFormat="1" ht="10.5" customHeight="1">
      <c r="B151" s="12"/>
      <c r="C151" s="12"/>
      <c r="D151" s="12"/>
      <c r="E151" s="12"/>
      <c r="F151" s="13"/>
      <c r="G151" s="12"/>
      <c r="J151" s="55"/>
      <c r="K151" s="55"/>
      <c r="L151" s="9"/>
      <c r="M151" s="8"/>
      <c r="N151" s="8"/>
    </row>
    <row r="152" s="8" customFormat="1" ht="12.75">
      <c r="A152" s="7"/>
    </row>
    <row r="153" s="8" customFormat="1" ht="12.75">
      <c r="A153" s="7"/>
    </row>
    <row r="154" s="8" customFormat="1" ht="12.75">
      <c r="A154" s="7"/>
    </row>
    <row r="155" s="8" customFormat="1" ht="12.75">
      <c r="A155" s="7"/>
    </row>
    <row r="156" s="8" customFormat="1" ht="12.75">
      <c r="A156" s="7"/>
    </row>
    <row r="157" s="8" customFormat="1" ht="12.75">
      <c r="A157" s="7"/>
    </row>
    <row r="158" s="8" customFormat="1" ht="12.75">
      <c r="A158" s="7"/>
    </row>
    <row r="159" s="8" customFormat="1" ht="12.75">
      <c r="A159" s="7"/>
    </row>
    <row r="160" s="8" customFormat="1" ht="12.75">
      <c r="A160" s="7"/>
    </row>
    <row r="161" s="8" customFormat="1" ht="12.75">
      <c r="A161" s="7"/>
    </row>
    <row r="162" s="8" customFormat="1" ht="12.75">
      <c r="A162" s="7"/>
    </row>
    <row r="163" s="8" customFormat="1" ht="12.75">
      <c r="A163" s="7"/>
    </row>
    <row r="164" s="8" customFormat="1" ht="12.75">
      <c r="A164" s="7"/>
    </row>
    <row r="165" s="8" customFormat="1" ht="12.75">
      <c r="A165" s="7"/>
    </row>
    <row r="166" s="8" customFormat="1" ht="12.75">
      <c r="A166" s="7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pans="1:11" s="8" customFormat="1" ht="12.75">
      <c r="A422" s="1"/>
      <c r="B422"/>
      <c r="C422"/>
      <c r="D422"/>
      <c r="E422"/>
      <c r="F422"/>
      <c r="G422"/>
      <c r="H422"/>
      <c r="I422"/>
      <c r="J422"/>
      <c r="K422"/>
    </row>
    <row r="423" spans="1:11" s="8" customFormat="1" ht="12.75">
      <c r="A423" s="1"/>
      <c r="B423"/>
      <c r="C423"/>
      <c r="D423"/>
      <c r="E423"/>
      <c r="F423"/>
      <c r="G423"/>
      <c r="H423"/>
      <c r="I423"/>
      <c r="J423"/>
      <c r="K423"/>
    </row>
    <row r="424" spans="1:11" s="8" customFormat="1" ht="12.75">
      <c r="A424" s="1"/>
      <c r="B424"/>
      <c r="C424"/>
      <c r="D424"/>
      <c r="E424"/>
      <c r="F424"/>
      <c r="G424"/>
      <c r="H424"/>
      <c r="I424"/>
      <c r="J424"/>
      <c r="K424"/>
    </row>
    <row r="425" spans="1:11" s="8" customFormat="1" ht="12.75">
      <c r="A425" s="1"/>
      <c r="B425"/>
      <c r="C425"/>
      <c r="D425"/>
      <c r="E425"/>
      <c r="F425"/>
      <c r="G425"/>
      <c r="H425"/>
      <c r="I425"/>
      <c r="J425"/>
      <c r="K425"/>
    </row>
    <row r="426" spans="1:11" s="8" customFormat="1" ht="12.75">
      <c r="A426" s="1"/>
      <c r="B426"/>
      <c r="C426"/>
      <c r="D426"/>
      <c r="E426"/>
      <c r="F426"/>
      <c r="G426"/>
      <c r="H426"/>
      <c r="I426"/>
      <c r="J426"/>
      <c r="K426"/>
    </row>
    <row r="427" spans="1:11" s="8" customFormat="1" ht="12.75">
      <c r="A427" s="1"/>
      <c r="B427"/>
      <c r="C427"/>
      <c r="D427"/>
      <c r="E427"/>
      <c r="F427"/>
      <c r="G427"/>
      <c r="H427"/>
      <c r="I427"/>
      <c r="J427"/>
      <c r="K427"/>
    </row>
    <row r="428" spans="1:11" s="8" customFormat="1" ht="12.75">
      <c r="A428" s="1"/>
      <c r="B428"/>
      <c r="C428"/>
      <c r="D428"/>
      <c r="E428"/>
      <c r="F428"/>
      <c r="G428"/>
      <c r="H428"/>
      <c r="I428"/>
      <c r="J428"/>
      <c r="K428"/>
    </row>
    <row r="429" spans="1:11" s="8" customFormat="1" ht="12.75">
      <c r="A429" s="1"/>
      <c r="B429"/>
      <c r="C429"/>
      <c r="D429"/>
      <c r="E429"/>
      <c r="F429"/>
      <c r="G429"/>
      <c r="H429"/>
      <c r="I429"/>
      <c r="J429"/>
      <c r="K429"/>
    </row>
    <row r="430" spans="1:11" s="8" customFormat="1" ht="12.75">
      <c r="A430" s="1"/>
      <c r="B430"/>
      <c r="C430"/>
      <c r="D430"/>
      <c r="E430"/>
      <c r="F430"/>
      <c r="G430"/>
      <c r="H430"/>
      <c r="I430"/>
      <c r="J430"/>
      <c r="K430"/>
    </row>
    <row r="431" spans="1:11" s="8" customFormat="1" ht="12.75">
      <c r="A431" s="1"/>
      <c r="B431"/>
      <c r="C431"/>
      <c r="D431"/>
      <c r="E431"/>
      <c r="F431"/>
      <c r="G431"/>
      <c r="H431"/>
      <c r="I431"/>
      <c r="J431"/>
      <c r="K431"/>
    </row>
    <row r="432" spans="1:11" s="8" customFormat="1" ht="12.75">
      <c r="A432" s="1"/>
      <c r="B432"/>
      <c r="C432"/>
      <c r="D432"/>
      <c r="E432"/>
      <c r="F432"/>
      <c r="G432"/>
      <c r="H432"/>
      <c r="I432"/>
      <c r="J432"/>
      <c r="K432"/>
    </row>
    <row r="433" spans="1:11" s="8" customFormat="1" ht="12.75">
      <c r="A433" s="1"/>
      <c r="B433"/>
      <c r="C433"/>
      <c r="D433"/>
      <c r="E433"/>
      <c r="F433"/>
      <c r="G433"/>
      <c r="H433"/>
      <c r="I433"/>
      <c r="J433"/>
      <c r="K433"/>
    </row>
    <row r="434" spans="1:11" s="8" customFormat="1" ht="12.75">
      <c r="A434" s="1"/>
      <c r="B434"/>
      <c r="C434"/>
      <c r="D434"/>
      <c r="E434"/>
      <c r="F434"/>
      <c r="G434"/>
      <c r="H434"/>
      <c r="I434"/>
      <c r="J434"/>
      <c r="K434"/>
    </row>
    <row r="435" spans="1:11" s="8" customFormat="1" ht="12.75">
      <c r="A435" s="1"/>
      <c r="B435"/>
      <c r="C435"/>
      <c r="D435"/>
      <c r="E435"/>
      <c r="F435"/>
      <c r="G435"/>
      <c r="H435"/>
      <c r="I435"/>
      <c r="J435"/>
      <c r="K435"/>
    </row>
    <row r="436" spans="1:11" s="8" customFormat="1" ht="12.75">
      <c r="A436" s="1"/>
      <c r="B436"/>
      <c r="C436"/>
      <c r="D436"/>
      <c r="E436"/>
      <c r="F436"/>
      <c r="G436"/>
      <c r="H436"/>
      <c r="I436"/>
      <c r="J436"/>
      <c r="K436"/>
    </row>
    <row r="437" spans="1:11" s="8" customFormat="1" ht="12.75">
      <c r="A437" s="1"/>
      <c r="B437"/>
      <c r="C437"/>
      <c r="D437"/>
      <c r="E437"/>
      <c r="F437"/>
      <c r="G437"/>
      <c r="H437"/>
      <c r="I437"/>
      <c r="J437"/>
      <c r="K437"/>
    </row>
    <row r="438" spans="1:11" s="8" customFormat="1" ht="12.75">
      <c r="A438" s="1"/>
      <c r="B438"/>
      <c r="C438"/>
      <c r="D438"/>
      <c r="E438"/>
      <c r="F438"/>
      <c r="G438"/>
      <c r="H438"/>
      <c r="I438"/>
      <c r="J438"/>
      <c r="K438"/>
    </row>
    <row r="439" spans="1:11" s="8" customFormat="1" ht="12.75">
      <c r="A439" s="1"/>
      <c r="B439"/>
      <c r="C439"/>
      <c r="D439"/>
      <c r="E439"/>
      <c r="F439"/>
      <c r="G439"/>
      <c r="H439"/>
      <c r="I439"/>
      <c r="J439"/>
      <c r="K439"/>
    </row>
    <row r="440" spans="1:11" s="8" customFormat="1" ht="12.75">
      <c r="A440" s="1"/>
      <c r="B440"/>
      <c r="C440"/>
      <c r="D440"/>
      <c r="E440"/>
      <c r="F440"/>
      <c r="G440"/>
      <c r="H440"/>
      <c r="I440"/>
      <c r="J440"/>
      <c r="K440"/>
    </row>
    <row r="441" spans="1:11" s="8" customFormat="1" ht="12.75">
      <c r="A441" s="1"/>
      <c r="B441"/>
      <c r="C441"/>
      <c r="D441"/>
      <c r="E441"/>
      <c r="F441"/>
      <c r="G441"/>
      <c r="H441"/>
      <c r="I441"/>
      <c r="J441"/>
      <c r="K441"/>
    </row>
    <row r="442" spans="1:11" s="8" customFormat="1" ht="12.75">
      <c r="A442" s="1"/>
      <c r="B442"/>
      <c r="C442"/>
      <c r="D442"/>
      <c r="E442"/>
      <c r="F442"/>
      <c r="G442"/>
      <c r="H442"/>
      <c r="I442"/>
      <c r="J442"/>
      <c r="K442"/>
    </row>
    <row r="443" spans="1:11" s="8" customFormat="1" ht="12.75">
      <c r="A443" s="1"/>
      <c r="B443"/>
      <c r="C443"/>
      <c r="D443"/>
      <c r="E443"/>
      <c r="F443"/>
      <c r="G443"/>
      <c r="H443"/>
      <c r="I443"/>
      <c r="J443"/>
      <c r="K443"/>
    </row>
    <row r="444" spans="1:11" s="8" customFormat="1" ht="12.75">
      <c r="A444" s="1"/>
      <c r="B444"/>
      <c r="C444"/>
      <c r="D444"/>
      <c r="E444"/>
      <c r="F444"/>
      <c r="G444"/>
      <c r="H444"/>
      <c r="I444"/>
      <c r="J444"/>
      <c r="K444"/>
    </row>
    <row r="445" spans="1:11" s="8" customFormat="1" ht="12.75">
      <c r="A445" s="1"/>
      <c r="B445"/>
      <c r="C445"/>
      <c r="D445"/>
      <c r="E445"/>
      <c r="F445"/>
      <c r="G445"/>
      <c r="H445"/>
      <c r="I445"/>
      <c r="J445"/>
      <c r="K445"/>
    </row>
    <row r="446" spans="1:11" s="8" customFormat="1" ht="12.75">
      <c r="A446" s="1"/>
      <c r="B446"/>
      <c r="C446"/>
      <c r="D446"/>
      <c r="E446"/>
      <c r="F446"/>
      <c r="G446"/>
      <c r="H446"/>
      <c r="I446"/>
      <c r="J446"/>
      <c r="K446"/>
    </row>
    <row r="447" spans="1:11" s="8" customFormat="1" ht="12.75">
      <c r="A447" s="1"/>
      <c r="B447"/>
      <c r="C447"/>
      <c r="D447"/>
      <c r="E447"/>
      <c r="F447"/>
      <c r="G447"/>
      <c r="H447"/>
      <c r="I447"/>
      <c r="J447"/>
      <c r="K447"/>
    </row>
    <row r="448" spans="1:11" s="8" customFormat="1" ht="12.75">
      <c r="A448" s="1"/>
      <c r="B448"/>
      <c r="C448"/>
      <c r="D448"/>
      <c r="E448"/>
      <c r="F448"/>
      <c r="G448"/>
      <c r="H448"/>
      <c r="I448"/>
      <c r="J448"/>
      <c r="K448"/>
    </row>
    <row r="449" spans="1:11" s="8" customFormat="1" ht="12.75">
      <c r="A449" s="1"/>
      <c r="B449"/>
      <c r="C449"/>
      <c r="D449"/>
      <c r="E449"/>
      <c r="F449"/>
      <c r="G449"/>
      <c r="H449"/>
      <c r="I449"/>
      <c r="J449"/>
      <c r="K449"/>
    </row>
    <row r="450" spans="1:11" s="8" customFormat="1" ht="12.75">
      <c r="A450" s="1"/>
      <c r="B450"/>
      <c r="C450"/>
      <c r="D450"/>
      <c r="E450"/>
      <c r="F450"/>
      <c r="G450"/>
      <c r="H450"/>
      <c r="I450"/>
      <c r="J450"/>
      <c r="K450"/>
    </row>
    <row r="451" spans="1:11" s="8" customFormat="1" ht="12.75">
      <c r="A451" s="1"/>
      <c r="B451"/>
      <c r="C451"/>
      <c r="D451"/>
      <c r="E451"/>
      <c r="F451"/>
      <c r="G451"/>
      <c r="H451"/>
      <c r="I451"/>
      <c r="J451"/>
      <c r="K451"/>
    </row>
    <row r="452" spans="1:11" s="8" customFormat="1" ht="12.75">
      <c r="A452" s="1"/>
      <c r="B452"/>
      <c r="C452"/>
      <c r="D452"/>
      <c r="E452"/>
      <c r="F452"/>
      <c r="G452"/>
      <c r="H452"/>
      <c r="I452"/>
      <c r="J452"/>
      <c r="K452"/>
    </row>
    <row r="453" spans="1:11" s="8" customFormat="1" ht="12.75">
      <c r="A453" s="1"/>
      <c r="B453"/>
      <c r="C453"/>
      <c r="D453"/>
      <c r="E453"/>
      <c r="F453"/>
      <c r="G453"/>
      <c r="H453"/>
      <c r="I453"/>
      <c r="J453"/>
      <c r="K453"/>
    </row>
    <row r="454" spans="1:11" s="8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</sheetData>
  <sheetProtection/>
  <mergeCells count="11">
    <mergeCell ref="A1:L1"/>
    <mergeCell ref="A2:L2"/>
    <mergeCell ref="A3:L3"/>
    <mergeCell ref="A5:L5"/>
    <mergeCell ref="A7:L7"/>
    <mergeCell ref="A8:L8"/>
    <mergeCell ref="A148:L148"/>
    <mergeCell ref="A150:L150"/>
    <mergeCell ref="A9:L9"/>
    <mergeCell ref="J151:K151"/>
    <mergeCell ref="J149:K149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2:G53 G77 G79 G85 G87 G67 G82 G70 G72 G140 G127:G130 G46 G39 G42 G114 G120 G123 G96:G97 G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2019-12-28T12:30:56Z</cp:lastPrinted>
  <dcterms:created xsi:type="dcterms:W3CDTF">2010-11-04T07:01:47Z</dcterms:created>
  <dcterms:modified xsi:type="dcterms:W3CDTF">2020-01-30T13:11:17Z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